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7" i="1" l="1"/>
  <c r="L25" i="1" l="1"/>
  <c r="K25" i="1"/>
  <c r="J25" i="1"/>
  <c r="O25" i="1" s="1"/>
  <c r="L24" i="1"/>
  <c r="K24" i="1"/>
  <c r="J24" i="1"/>
  <c r="O24" i="1" s="1"/>
  <c r="J23" i="1"/>
  <c r="O23" i="1" s="1"/>
  <c r="K23" i="1"/>
  <c r="L23" i="1"/>
  <c r="J26" i="1"/>
  <c r="O26" i="1" s="1"/>
  <c r="K26" i="1"/>
  <c r="L26" i="1"/>
  <c r="M25" i="1" l="1"/>
  <c r="N25" i="1" s="1"/>
  <c r="M24" i="1"/>
  <c r="N24" i="1" s="1"/>
  <c r="M23" i="1"/>
  <c r="N23" i="1" s="1"/>
  <c r="M26" i="1"/>
  <c r="N26" i="1" s="1"/>
  <c r="J21" i="1"/>
  <c r="O21" i="1" s="1"/>
  <c r="K21" i="1"/>
  <c r="L21" i="1"/>
  <c r="J22" i="1"/>
  <c r="O22" i="1" s="1"/>
  <c r="K22" i="1"/>
  <c r="L22" i="1"/>
  <c r="L20" i="1"/>
  <c r="K20" i="1"/>
  <c r="J20" i="1"/>
  <c r="M21" i="1" l="1"/>
  <c r="N21" i="1" s="1"/>
  <c r="M22" i="1"/>
  <c r="N22" i="1" s="1"/>
  <c r="M20" i="1"/>
  <c r="N20" i="1" s="1"/>
  <c r="O20" i="1"/>
  <c r="O27" i="1" s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<sst xmlns="http://schemas.openxmlformats.org/spreadsheetml/2006/main" count="43" uniqueCount="39">
  <si>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</si>
  <si>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</si>
  <si>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</si>
  <si>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</si>
  <si>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</si>
  <si>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</si>
  <si>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</si>
  <si>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</si>
  <si>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</si>
  <si>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</si>
  <si>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</si>
  <si>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</si>
  <si>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</si>
  <si>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</si>
  <si>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</si>
  <si>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</si>
  <si>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</si>
  <si>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</si>
  <si>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</si>
  <si>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</si>
  <si>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</si>
  <si>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</si>
  <si>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</si>
  <si>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</si>
  <si>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</si>
  <si>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</si>
  <si>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</si>
  <si>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</si>
  <si>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</si>
  <si>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</si>
  <si>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</si>
  <si>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на поставку двух шлагбаумов и монтаж системы контроля и управления доступом автотранспорта на территорию ОГАУЗ «ИГКБ №8» путем запроса котировок</t>
  </si>
  <si>
    <t xml:space="preserve">поставка двух шлагбаумов и монтаж системы контроля и управления доступом автотранспорта на территорию ОГАУЗ «ИГКБ №8» </t>
  </si>
  <si>
    <t>усл.ед.</t>
  </si>
  <si>
    <t>4838-09/22 от 13.09.2022</t>
  </si>
  <si>
    <t>4836-09/22 от 13.09.2022</t>
  </si>
  <si>
    <t>4837-09/22 от 13.09.2022</t>
  </si>
  <si>
    <t>№ 181-22</t>
  </si>
  <si>
    <t>Начальная максимальная цена договора устанавливается в размере 390 470,87 руб. (триста девяносто тысяч четыреста семьдесят рублей восемьдесят семь копеек).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</si>
</sst>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4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vertical="center" wrapText="1"/>
    </xf>
  </cellXfs>
  <cellStyles count="3">
    <cellStyle name="Обычный" xfId="0" builtinId="0"/>
    <cellStyle name="Обычный 2" xfId="2"/>
    <cellStyle name="Обычный 3" xfId="1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zoomScale="85" zoomScaleNormal="85" zoomScalePageLayoutView="70" workbookViewId="0">
      <selection activeCell="E17" sqref="E17"/>
    </sheetView>
  </sheetViews>
  <sheetFormatPr defaultRowHeight="15" x14ac:dyDescent="0.25"/>
  <cols>
    <col min="1" max="1" width="9.140625" style="2"/>
    <col min="2" max="2" width="49.7109375" style="2" customWidth="1"/>
    <col min="3" max="3" width="9.140625" style="2"/>
    <col min="4" max="4" width="9.140625" style="9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12"/>
      <c r="B1" s="12"/>
      <c r="C1" s="12"/>
      <c r="D1" s="12"/>
      <c r="E1" s="4"/>
      <c r="F1" s="4"/>
      <c r="G1" s="4"/>
      <c r="H1" s="4"/>
      <c r="I1" s="4"/>
      <c r="J1" s="4"/>
      <c r="K1" s="12"/>
      <c r="L1" s="12"/>
      <c r="M1" s="12"/>
      <c r="N1" s="12"/>
      <c r="O1" s="13" t="s">
        <v>27</v>
      </c>
    </row>
    <row r="2" spans="1:15" ht="14.45" customHeight="1" x14ac:dyDescent="0.25">
      <c r="A2" s="12"/>
      <c r="B2" s="12"/>
      <c r="C2" s="12"/>
      <c r="D2" s="12"/>
      <c r="E2" s="4"/>
      <c r="F2" s="4"/>
      <c r="G2" s="4"/>
      <c r="H2" s="4"/>
      <c r="I2" s="4"/>
      <c r="J2" s="4"/>
      <c r="K2" s="12"/>
      <c r="L2" s="12"/>
      <c r="M2" s="12"/>
      <c r="N2" s="12"/>
      <c r="O2" s="13" t="s">
        <v>28</v>
      </c>
    </row>
    <row r="3" spans="1:15" ht="14.45" customHeight="1" x14ac:dyDescent="0.25">
      <c r="A3" s="12"/>
      <c r="B3" s="12"/>
      <c r="C3" s="12"/>
      <c r="D3" s="12"/>
      <c r="E3" s="4"/>
      <c r="F3" s="4"/>
      <c r="G3" s="4"/>
      <c r="H3" s="4"/>
      <c r="I3" s="4"/>
      <c r="J3" s="4"/>
      <c r="K3" s="12"/>
      <c r="L3" s="12"/>
      <c r="M3" s="12"/>
      <c r="N3" s="12"/>
      <c r="O3" s="13" t="s">
        <v>31</v>
      </c>
    </row>
    <row r="4" spans="1:15" ht="14.45" customHeight="1" x14ac:dyDescent="0.25">
      <c r="A4" s="12"/>
      <c r="B4" s="12"/>
      <c r="C4" s="12"/>
      <c r="D4" s="12"/>
      <c r="E4" s="4"/>
      <c r="F4" s="4"/>
      <c r="G4" s="4"/>
      <c r="H4" s="4"/>
      <c r="I4" s="4"/>
      <c r="J4" s="4"/>
      <c r="K4" s="12"/>
      <c r="L4" s="12"/>
      <c r="M4" s="12"/>
      <c r="N4" s="12"/>
      <c r="O4" s="13" t="s">
        <v>29</v>
      </c>
    </row>
    <row r="5" spans="1:15" ht="14.45" customHeight="1" x14ac:dyDescent="0.25">
      <c r="A5" s="12"/>
      <c r="B5" s="12"/>
      <c r="C5" s="12"/>
      <c r="D5" s="12"/>
      <c r="E5" s="4"/>
      <c r="F5" s="4"/>
      <c r="G5" s="4"/>
      <c r="H5" s="4"/>
      <c r="I5" s="4"/>
      <c r="J5" s="4"/>
      <c r="K5" s="12"/>
      <c r="L5" s="12"/>
      <c r="M5" s="12"/>
      <c r="N5" s="12"/>
      <c r="O5" s="13" t="s">
        <v>30</v>
      </c>
    </row>
    <row r="6" spans="1:15" ht="14.45" customHeight="1" x14ac:dyDescent="0.25">
      <c r="A6" s="12"/>
      <c r="B6" s="12"/>
      <c r="C6" s="12"/>
      <c r="D6" s="12"/>
      <c r="E6" s="4"/>
      <c r="F6" s="4"/>
      <c r="G6" s="4"/>
      <c r="H6" s="4"/>
      <c r="I6" s="4"/>
      <c r="J6" s="4"/>
      <c r="K6" s="12"/>
      <c r="L6" s="12"/>
      <c r="M6" s="12"/>
      <c r="N6" s="12"/>
      <c r="O6" s="13" t="s">
        <v>37</v>
      </c>
    </row>
    <row r="7" spans="1:15" s="11" customFormat="1" ht="14.45" customHeight="1" x14ac:dyDescent="0.25">
      <c r="A7" s="12"/>
      <c r="B7" s="12"/>
      <c r="C7" s="12"/>
      <c r="D7" s="12"/>
      <c r="E7" s="4"/>
      <c r="F7" s="4"/>
      <c r="G7" s="4"/>
      <c r="H7" s="4"/>
      <c r="I7" s="4"/>
      <c r="J7" s="4"/>
      <c r="K7" s="12"/>
      <c r="L7" s="12"/>
      <c r="M7" s="12"/>
      <c r="N7" s="12"/>
      <c r="O7" s="13"/>
    </row>
    <row r="8" spans="1:15" s="6" customFormat="1" x14ac:dyDescent="0.25">
      <c r="A8" s="12"/>
      <c r="B8" s="12"/>
      <c r="C8" s="12"/>
      <c r="D8" s="12"/>
      <c r="E8" s="4"/>
      <c r="F8" s="4"/>
      <c r="G8" s="4"/>
      <c r="H8" s="4"/>
      <c r="I8" s="4"/>
      <c r="J8" s="4"/>
      <c r="K8" s="12"/>
      <c r="L8" s="12"/>
      <c r="M8" s="12"/>
      <c r="N8" s="12"/>
      <c r="O8" s="7" t="s">
        <v>16</v>
      </c>
    </row>
    <row r="9" spans="1:15" s="6" customFormat="1" x14ac:dyDescent="0.25">
      <c r="A9" s="12"/>
      <c r="B9" s="12"/>
      <c r="C9" s="12"/>
      <c r="D9" s="12"/>
      <c r="E9" s="4"/>
      <c r="F9" s="4"/>
      <c r="G9" s="4"/>
      <c r="H9" s="4"/>
      <c r="I9" s="4"/>
      <c r="J9" s="4"/>
      <c r="K9" s="12"/>
      <c r="L9" s="12"/>
      <c r="M9" s="12"/>
      <c r="N9" s="12"/>
      <c r="O9" s="8" t="s">
        <v>21</v>
      </c>
    </row>
    <row r="10" spans="1:15" s="6" customFormat="1" x14ac:dyDescent="0.25">
      <c r="A10" s="12"/>
      <c r="B10" s="12"/>
      <c r="C10" s="12"/>
      <c r="D10" s="12"/>
      <c r="E10" s="4"/>
      <c r="F10" s="4"/>
      <c r="G10" s="4"/>
      <c r="H10" s="4"/>
      <c r="I10" s="4"/>
      <c r="J10" s="4"/>
      <c r="K10" s="12"/>
      <c r="L10" s="12"/>
      <c r="M10" s="12"/>
      <c r="N10" s="12"/>
      <c r="O10" s="8" t="s">
        <v>17</v>
      </c>
    </row>
    <row r="11" spans="1:15" s="6" customFormat="1" x14ac:dyDescent="0.25">
      <c r="A11" s="12"/>
      <c r="B11" s="12"/>
      <c r="C11" s="12"/>
      <c r="D11" s="12"/>
      <c r="E11" s="4"/>
      <c r="F11" s="4"/>
      <c r="G11" s="4"/>
      <c r="H11" s="4"/>
      <c r="I11" s="4"/>
      <c r="J11" s="4"/>
      <c r="K11" s="12"/>
      <c r="L11" s="12"/>
      <c r="M11" s="12"/>
      <c r="N11" s="12"/>
      <c r="O11" s="4"/>
    </row>
    <row r="12" spans="1:15" s="6" customFormat="1" ht="28.9" customHeight="1" x14ac:dyDescent="0.25">
      <c r="A12" s="12"/>
      <c r="B12" s="12"/>
      <c r="C12" s="12"/>
      <c r="D12" s="12"/>
      <c r="E12" s="4"/>
      <c r="F12" s="4"/>
      <c r="G12" s="4"/>
      <c r="H12" s="4"/>
      <c r="I12" s="4"/>
      <c r="J12" s="4"/>
      <c r="K12" s="12"/>
      <c r="L12" s="25" t="s">
        <v>20</v>
      </c>
      <c r="M12" s="25"/>
      <c r="N12" s="12"/>
      <c r="O12" s="4" t="s">
        <v>18</v>
      </c>
    </row>
    <row r="13" spans="1:15" x14ac:dyDescent="0.25">
      <c r="A13" s="12"/>
      <c r="B13" s="12"/>
      <c r="C13" s="12"/>
      <c r="D13" s="12"/>
      <c r="E13" s="4"/>
      <c r="F13" s="4"/>
      <c r="G13" s="4"/>
      <c r="H13" s="4"/>
      <c r="I13" s="4"/>
      <c r="J13" s="4"/>
      <c r="K13" s="12"/>
      <c r="L13" s="12"/>
      <c r="M13" s="12"/>
      <c r="N13" s="12"/>
      <c r="O13" s="4"/>
    </row>
    <row r="14" spans="1:15" x14ac:dyDescent="0.25">
      <c r="A14" s="12"/>
      <c r="B14" s="25" t="s">
        <v>19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4"/>
    </row>
    <row r="15" spans="1:15" hidden="1" x14ac:dyDescent="0.25">
      <c r="A15" s="12"/>
      <c r="B15" s="12"/>
      <c r="C15" s="12"/>
      <c r="D15" s="12"/>
      <c r="E15" s="4"/>
      <c r="F15" s="4"/>
      <c r="G15" s="4"/>
      <c r="H15" s="4"/>
      <c r="I15" s="4"/>
      <c r="J15" s="4"/>
      <c r="K15" s="12"/>
      <c r="L15" s="12"/>
      <c r="M15" s="12"/>
      <c r="N15" s="12"/>
      <c r="O15" s="4"/>
    </row>
    <row r="16" spans="1:15" x14ac:dyDescent="0.25">
      <c r="A16" s="12"/>
      <c r="B16" s="12"/>
      <c r="C16" s="12"/>
      <c r="D16" s="12"/>
      <c r="E16" s="4"/>
      <c r="F16" s="4"/>
      <c r="G16" s="4"/>
      <c r="H16" s="4"/>
      <c r="I16" s="4"/>
      <c r="J16" s="4"/>
      <c r="K16" s="12"/>
      <c r="L16" s="12"/>
      <c r="M16" s="12"/>
      <c r="N16" s="12"/>
      <c r="O16" s="4"/>
    </row>
    <row r="17" spans="1:15" s="5" customFormat="1" ht="42.6" customHeight="1" x14ac:dyDescent="0.25">
      <c r="A17" s="28" t="s">
        <v>14</v>
      </c>
      <c r="B17" s="29"/>
      <c r="C17" s="30">
        <f>O27</f>
        <v>390470.8666666667</v>
      </c>
      <c r="D17" s="29"/>
      <c r="E17" s="14" t="s">
        <v>34</v>
      </c>
      <c r="F17" s="14" t="s">
        <v>35</v>
      </c>
      <c r="G17" s="14" t="s">
        <v>36</v>
      </c>
      <c r="H17" s="14"/>
      <c r="I17" s="14"/>
      <c r="J17" s="20"/>
      <c r="K17" s="21"/>
      <c r="L17" s="21"/>
      <c r="M17" s="21"/>
      <c r="N17" s="21"/>
      <c r="O17" s="20"/>
    </row>
    <row r="18" spans="1:15" s="5" customFormat="1" ht="30" customHeight="1" x14ac:dyDescent="0.25">
      <c r="A18" s="23" t="s">
        <v>0</v>
      </c>
      <c r="B18" s="23" t="s">
        <v>1</v>
      </c>
      <c r="C18" s="23" t="s">
        <v>2</v>
      </c>
      <c r="D18" s="23"/>
      <c r="E18" s="20" t="s">
        <v>5</v>
      </c>
      <c r="F18" s="20" t="s">
        <v>7</v>
      </c>
      <c r="G18" s="20" t="s">
        <v>8</v>
      </c>
      <c r="H18" s="20" t="s">
        <v>22</v>
      </c>
      <c r="I18" s="20" t="s">
        <v>23</v>
      </c>
      <c r="J18" s="31" t="s">
        <v>15</v>
      </c>
      <c r="K18" s="23" t="s">
        <v>11</v>
      </c>
      <c r="L18" s="23" t="s">
        <v>12</v>
      </c>
      <c r="M18" s="23" t="s">
        <v>13</v>
      </c>
      <c r="N18" s="23" t="s">
        <v>9</v>
      </c>
      <c r="O18" s="27" t="s">
        <v>10</v>
      </c>
    </row>
    <row r="19" spans="1:15" s="5" customFormat="1" ht="30" x14ac:dyDescent="0.25">
      <c r="A19" s="23"/>
      <c r="B19" s="23"/>
      <c r="C19" s="15" t="s">
        <v>3</v>
      </c>
      <c r="D19" s="15" t="s">
        <v>4</v>
      </c>
      <c r="E19" s="20" t="s">
        <v>6</v>
      </c>
      <c r="F19" s="20" t="s">
        <v>6</v>
      </c>
      <c r="G19" s="20" t="s">
        <v>6</v>
      </c>
      <c r="H19" s="20" t="s">
        <v>6</v>
      </c>
      <c r="I19" s="20" t="s">
        <v>6</v>
      </c>
      <c r="J19" s="32"/>
      <c r="K19" s="23"/>
      <c r="L19" s="23"/>
      <c r="M19" s="23"/>
      <c r="N19" s="23"/>
      <c r="O19" s="27"/>
    </row>
    <row r="20" spans="1:15" s="5" customFormat="1" ht="54.75" customHeight="1" x14ac:dyDescent="0.25">
      <c r="A20" s="21">
        <v>1</v>
      </c>
      <c r="B20" s="33" t="s">
        <v>32</v>
      </c>
      <c r="C20" s="21" t="s">
        <v>33</v>
      </c>
      <c r="D20" s="22">
        <v>1</v>
      </c>
      <c r="E20" s="20">
        <v>391292</v>
      </c>
      <c r="F20" s="20">
        <v>389620.6</v>
      </c>
      <c r="G20" s="20">
        <v>390500</v>
      </c>
      <c r="H20" s="20"/>
      <c r="I20" s="20"/>
      <c r="J20" s="20">
        <f t="shared" ref="J20" si="0">AVERAGE(E20:I20)</f>
        <v>390470.8666666667</v>
      </c>
      <c r="K20" s="21">
        <f t="shared" ref="K20" si="1">COUNT(E20:I20)</f>
        <v>3</v>
      </c>
      <c r="L20" s="21">
        <f t="shared" ref="L20" si="2">STDEV(E20:I20)</f>
        <v>836.08076962297912</v>
      </c>
      <c r="M20" s="21">
        <f t="shared" ref="M20" si="3">L20/J20*100</f>
        <v>0.21412116523835725</v>
      </c>
      <c r="N20" s="21" t="str">
        <f t="shared" ref="N20" si="4">IF(M20&lt;33,"ОДНОРОДНЫЕ","НЕОДНОРОДНЫЕ")</f>
        <v>ОДНОРОДНЫЕ</v>
      </c>
      <c r="O20" s="20">
        <f t="shared" ref="O20" si="5">D20*J20</f>
        <v>390470.8666666667</v>
      </c>
    </row>
    <row r="21" spans="1:15" s="5" customFormat="1" ht="31.15" hidden="1" customHeight="1" x14ac:dyDescent="0.25">
      <c r="A21" s="21"/>
      <c r="B21" s="16"/>
      <c r="C21" s="17"/>
      <c r="D21" s="18"/>
      <c r="E21" s="20"/>
      <c r="F21" s="20"/>
      <c r="G21" s="20"/>
      <c r="H21" s="20"/>
      <c r="I21" s="20"/>
      <c r="J21" s="20" t="e">
        <f t="shared" ref="J21:J26" si="6">AVERAGE(E21:I21)</f>
        <v>#DIV/0!</v>
      </c>
      <c r="K21" s="21">
        <f t="shared" ref="K21:K26" si="7">COUNT(E21:I21)</f>
        <v>0</v>
      </c>
      <c r="L21" s="21" t="e">
        <f t="shared" ref="L21:L26" si="8">STDEV(E21:I21)</f>
        <v>#DIV/0!</v>
      </c>
      <c r="M21" s="21" t="e">
        <f t="shared" ref="M21:M26" si="9">L21/J21*100</f>
        <v>#DIV/0!</v>
      </c>
      <c r="N21" s="21" t="e">
        <f t="shared" ref="N21:N26" si="10">IF(M21&lt;33,"ОДНОРОДНЫЕ","НЕОДНОРОДНЫЕ")</f>
        <v>#DIV/0!</v>
      </c>
      <c r="O21" s="20" t="e">
        <f t="shared" ref="O21:O26" si="11">D21*J21</f>
        <v>#DIV/0!</v>
      </c>
    </row>
    <row r="22" spans="1:15" s="5" customFormat="1" ht="31.15" hidden="1" customHeight="1" x14ac:dyDescent="0.25">
      <c r="A22" s="21"/>
      <c r="B22" s="16"/>
      <c r="C22" s="21"/>
      <c r="D22" s="19"/>
      <c r="E22" s="20"/>
      <c r="F22" s="20"/>
      <c r="G22" s="20"/>
      <c r="H22" s="20"/>
      <c r="I22" s="20"/>
      <c r="J22" s="20" t="e">
        <f t="shared" si="6"/>
        <v>#DIV/0!</v>
      </c>
      <c r="K22" s="21">
        <f t="shared" si="7"/>
        <v>0</v>
      </c>
      <c r="L22" s="21" t="e">
        <f t="shared" si="8"/>
        <v>#DIV/0!</v>
      </c>
      <c r="M22" s="21" t="e">
        <f t="shared" si="9"/>
        <v>#DIV/0!</v>
      </c>
      <c r="N22" s="21" t="e">
        <f t="shared" si="10"/>
        <v>#DIV/0!</v>
      </c>
      <c r="O22" s="20" t="e">
        <f t="shared" si="11"/>
        <v>#DIV/0!</v>
      </c>
    </row>
    <row r="23" spans="1:15" s="5" customFormat="1" ht="31.15" hidden="1" customHeight="1" x14ac:dyDescent="0.25">
      <c r="A23" s="21"/>
      <c r="B23" s="16"/>
      <c r="C23" s="21"/>
      <c r="D23" s="19"/>
      <c r="E23" s="20"/>
      <c r="F23" s="20"/>
      <c r="G23" s="20"/>
      <c r="H23" s="20"/>
      <c r="I23" s="20"/>
      <c r="J23" s="20" t="e">
        <f t="shared" si="6"/>
        <v>#DIV/0!</v>
      </c>
      <c r="K23" s="21">
        <f t="shared" si="7"/>
        <v>0</v>
      </c>
      <c r="L23" s="21" t="e">
        <f t="shared" si="8"/>
        <v>#DIV/0!</v>
      </c>
      <c r="M23" s="21" t="e">
        <f t="shared" si="9"/>
        <v>#DIV/0!</v>
      </c>
      <c r="N23" s="21" t="e">
        <f t="shared" si="10"/>
        <v>#DIV/0!</v>
      </c>
      <c r="O23" s="20" t="e">
        <f t="shared" si="11"/>
        <v>#DIV/0!</v>
      </c>
    </row>
    <row r="24" spans="1:15" s="5" customFormat="1" ht="31.15" hidden="1" customHeight="1" x14ac:dyDescent="0.25">
      <c r="A24" s="21"/>
      <c r="B24" s="16"/>
      <c r="C24" s="21"/>
      <c r="D24" s="19"/>
      <c r="E24" s="20"/>
      <c r="F24" s="20"/>
      <c r="G24" s="20"/>
      <c r="H24" s="20"/>
      <c r="I24" s="20"/>
      <c r="J24" s="20" t="e">
        <f t="shared" ref="J24:J25" si="12">AVERAGE(E24:I24)</f>
        <v>#DIV/0!</v>
      </c>
      <c r="K24" s="21">
        <f t="shared" ref="K24:K25" si="13">COUNT(E24:I24)</f>
        <v>0</v>
      </c>
      <c r="L24" s="21" t="e">
        <f t="shared" ref="L24:L25" si="14">STDEV(E24:I24)</f>
        <v>#DIV/0!</v>
      </c>
      <c r="M24" s="21" t="e">
        <f t="shared" ref="M24:M25" si="15">L24/J24*100</f>
        <v>#DIV/0!</v>
      </c>
      <c r="N24" s="21" t="e">
        <f t="shared" ref="N24:N25" si="16">IF(M24&lt;33,"ОДНОРОДНЫЕ","НЕОДНОРОДНЫЕ")</f>
        <v>#DIV/0!</v>
      </c>
      <c r="O24" s="20" t="e">
        <f t="shared" ref="O24:O25" si="17">D24*J24</f>
        <v>#DIV/0!</v>
      </c>
    </row>
    <row r="25" spans="1:15" s="5" customFormat="1" ht="31.15" hidden="1" customHeight="1" x14ac:dyDescent="0.25">
      <c r="A25" s="21"/>
      <c r="B25" s="16"/>
      <c r="C25" s="21"/>
      <c r="D25" s="19"/>
      <c r="E25" s="20"/>
      <c r="F25" s="20"/>
      <c r="G25" s="20"/>
      <c r="H25" s="20"/>
      <c r="I25" s="20"/>
      <c r="J25" s="20" t="e">
        <f t="shared" si="12"/>
        <v>#DIV/0!</v>
      </c>
      <c r="K25" s="21">
        <f t="shared" si="13"/>
        <v>0</v>
      </c>
      <c r="L25" s="21" t="e">
        <f t="shared" si="14"/>
        <v>#DIV/0!</v>
      </c>
      <c r="M25" s="21" t="e">
        <f t="shared" si="15"/>
        <v>#DIV/0!</v>
      </c>
      <c r="N25" s="21" t="e">
        <f t="shared" si="16"/>
        <v>#DIV/0!</v>
      </c>
      <c r="O25" s="20" t="e">
        <f t="shared" si="17"/>
        <v>#DIV/0!</v>
      </c>
    </row>
    <row r="26" spans="1:15" s="5" customFormat="1" ht="29.45" hidden="1" customHeight="1" x14ac:dyDescent="0.25">
      <c r="A26" s="21"/>
      <c r="B26" s="16"/>
      <c r="C26" s="21"/>
      <c r="D26" s="19"/>
      <c r="E26" s="20"/>
      <c r="F26" s="20"/>
      <c r="G26" s="20"/>
      <c r="H26" s="20"/>
      <c r="I26" s="20"/>
      <c r="J26" s="20" t="e">
        <f t="shared" si="6"/>
        <v>#DIV/0!</v>
      </c>
      <c r="K26" s="21">
        <f t="shared" si="7"/>
        <v>0</v>
      </c>
      <c r="L26" s="21" t="e">
        <f t="shared" si="8"/>
        <v>#DIV/0!</v>
      </c>
      <c r="M26" s="21" t="e">
        <f t="shared" si="9"/>
        <v>#DIV/0!</v>
      </c>
      <c r="N26" s="21" t="e">
        <f t="shared" si="10"/>
        <v>#DIV/0!</v>
      </c>
      <c r="O26" s="20" t="e">
        <f t="shared" si="11"/>
        <v>#DIV/0!</v>
      </c>
    </row>
    <row r="27" spans="1:15" s="5" customFormat="1" ht="15" customHeight="1" x14ac:dyDescent="0.25">
      <c r="A27" s="21"/>
      <c r="B27" s="16" t="s">
        <v>25</v>
      </c>
      <c r="C27" s="21"/>
      <c r="D27" s="19"/>
      <c r="E27" s="20"/>
      <c r="F27" s="20"/>
      <c r="G27" s="20"/>
      <c r="H27" s="20"/>
      <c r="I27" s="20"/>
      <c r="J27" s="20"/>
      <c r="K27" s="21"/>
      <c r="L27" s="21"/>
      <c r="M27" s="21"/>
      <c r="N27" s="21"/>
      <c r="O27" s="20">
        <f>SUM(O20:O20)</f>
        <v>390470.8666666667</v>
      </c>
    </row>
    <row r="28" spans="1:15" s="6" customFormat="1" ht="15" customHeight="1" x14ac:dyDescent="0.25">
      <c r="A28" s="12"/>
      <c r="B28" s="12"/>
      <c r="C28" s="12"/>
      <c r="D28" s="12"/>
      <c r="E28" s="4"/>
      <c r="F28" s="4"/>
      <c r="G28" s="4"/>
      <c r="H28" s="4"/>
      <c r="I28" s="4"/>
      <c r="J28" s="4"/>
      <c r="K28" s="12"/>
      <c r="L28" s="12"/>
      <c r="M28" s="12"/>
      <c r="N28" s="12"/>
      <c r="O28" s="4"/>
    </row>
    <row r="29" spans="1:15" s="10" customFormat="1" ht="33.6" customHeight="1" x14ac:dyDescent="0.25">
      <c r="A29" s="26" t="s">
        <v>26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</row>
    <row r="30" spans="1:15" s="10" customFormat="1" ht="35.450000000000003" customHeight="1" x14ac:dyDescent="0.25">
      <c r="A30" s="26" t="s">
        <v>24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</row>
    <row r="31" spans="1:15" s="10" customFormat="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</row>
    <row r="32" spans="1:15" s="10" customFormat="1" ht="30" customHeight="1" x14ac:dyDescent="0.25">
      <c r="A32" s="24" t="s">
        <v>38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</row>
  </sheetData>
  <mergeCells count="17">
    <mergeCell ref="B18:B19"/>
    <mergeCell ref="C18:D18"/>
    <mergeCell ref="A32:O32"/>
    <mergeCell ref="L12:M12"/>
    <mergeCell ref="B14:N14"/>
    <mergeCell ref="A29:O29"/>
    <mergeCell ref="A30:O30"/>
    <mergeCell ref="A31:O31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</mergeCells>
  <conditionalFormatting sqref="N26:N27 N20:N23">
    <cfRule type="containsText" dxfId="11" priority="22" operator="containsText" text="НЕ">
      <formula>NOT(ISERROR(SEARCH("НЕ",N20)))</formula>
    </cfRule>
    <cfRule type="containsText" dxfId="10" priority="23" operator="containsText" text="ОДНОРОДНЫЕ">
      <formula>NOT(ISERROR(SEARCH("ОДНОРОДНЫЕ",N20)))</formula>
    </cfRule>
    <cfRule type="containsText" dxfId="9" priority="24" operator="containsText" text="НЕОДНОРОДНЫЕ">
      <formula>NOT(ISERROR(SEARCH("НЕОДНОРОДНЫЕ",N20)))</formula>
    </cfRule>
  </conditionalFormatting>
  <conditionalFormatting sqref="N26:N27 N20:N23">
    <cfRule type="containsText" dxfId="8" priority="19" operator="containsText" text="НЕОДНОРОДНЫЕ">
      <formula>NOT(ISERROR(SEARCH("НЕОДНОРОДНЫЕ",N20)))</formula>
    </cfRule>
    <cfRule type="containsText" dxfId="7" priority="20" operator="containsText" text="ОДНОРОДНЫЕ">
      <formula>NOT(ISERROR(SEARCH("ОДНОРОДНЫЕ",N20)))</formula>
    </cfRule>
    <cfRule type="containsText" dxfId="6" priority="21" operator="containsText" text="НЕОДНОРОДНЫЕ">
      <formula>NOT(ISERROR(SEARCH("НЕОДНОРОДНЫЕ",N20)))</formula>
    </cfRule>
  </conditionalFormatting>
  <conditionalFormatting sqref="N24:N25">
    <cfRule type="containsText" dxfId="5" priority="4" operator="containsText" text="НЕ">
      <formula>NOT(ISERROR(SEARCH("НЕ",N24)))</formula>
    </cfRule>
    <cfRule type="containsText" dxfId="4" priority="5" operator="containsText" text="ОДНОРОДНЫЕ">
      <formula>NOT(ISERROR(SEARCH("ОДНОРОДНЫЕ",N24)))</formula>
    </cfRule>
    <cfRule type="containsText" dxfId="3" priority="6" operator="containsText" text="НЕОДНОРОДНЫЕ">
      <formula>NOT(ISERROR(SEARCH("НЕОДНОРОДНЫЕ",N24)))</formula>
    </cfRule>
  </conditionalFormatting>
  <conditionalFormatting sqref="N24:N25">
    <cfRule type="containsText" dxfId="2" priority="1" operator="containsText" text="НЕОДНОРОДНЫЕ">
      <formula>NOT(ISERROR(SEARCH("НЕОДНОРОДНЫЕ",N24)))</formula>
    </cfRule>
    <cfRule type="containsText" dxfId="1" priority="2" operator="containsText" text="ОДНОРОДНЫЕ">
      <formula>NOT(ISERROR(SEARCH("ОДНОРОДНЫЕ",N24)))</formula>
    </cfRule>
    <cfRule type="containsText" dxfId="0" priority="3" operator="containsText" text="НЕОДНОРОДНЫЕ">
      <formula>NOT(ISERROR(SEARCH("НЕОДНОРОДНЫЕ",N24)))</formula>
    </cfRule>
  </conditionalFormatting>
  <pageMargins left="0.31496062992125984" right="0.19685039370078741" top="0.35433070866141736" bottom="0.35433070866141736" header="0.11811023622047245" footer="0.11811023622047245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2022-09-16T06:31:54Z</dcterms:modified>
</cp:coreProperties>
</file>