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22" i="1" l="1"/>
  <c r="F22" i="1"/>
  <c r="E22" i="1"/>
  <c r="J21" i="1"/>
  <c r="O21" i="1" s="1"/>
  <c r="L21" i="1" l="1"/>
  <c r="K21" i="1"/>
  <c r="M21" i="1" l="1"/>
  <c r="N21" i="1" s="1"/>
  <c r="O22" i="1"/>
</calcChain>
</file>

<file path=xl/sharedStrings.xml><?xml version="1.0" encoding="utf-8"?>
<sst xmlns="http://schemas.openxmlformats.org/spreadsheetml/2006/main" count="42" uniqueCount="38">
  <si>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</si>
  <si>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</si>
  <si>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</si>
  <si>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</si>
  <si>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</si>
  <si>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</si>
  <si>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</si>
  <si>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</si>
  <si>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</si>
  <si>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</si>
  <si>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</si>
  <si>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</si>
  <si>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</si>
  <si>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</si>
  <si>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</si>
  <si>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</si>
  <si>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</si>
  <si>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</si>
  <si>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</si>
  <si>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</si>
  <si>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</si>
  <si>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</si>
  <si>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</si>
  <si>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</si>
  <si>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</si>
  <si>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</si>
  <si>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</si>
  <si>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</si>
  <si>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в электронной форме, участниками которого могут являться</t>
  </si>
  <si>
    <t>только субъекты малого и среднего предпринимательства</t>
  </si>
  <si>
    <t>КП вх.4929-09/22 от 15.09.2022</t>
  </si>
  <si>
    <t>КП вх.4928-09/22 от 15.09.2022</t>
  </si>
  <si>
    <t>КП вх.4927-09/22 от 15.09.2022</t>
  </si>
  <si>
    <t>на поставку источника света эндоскопического  путем запроса котировок</t>
  </si>
  <si>
    <t>№180-22</t>
  </si>
  <si>
    <t xml:space="preserve">поставка источника света эндоскопического </t>
  </si>
  <si>
    <t>Исходя из имеющегося у Заказчика объёма финансового обеспечения для осуществления закупки НМЦД устанавливается в размере  175 000 (сто семьдесят пять тысяч рублей ноль копеек).</t>
  </si>
  <si>
    <t>шт.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</si>
</sst>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0" fontId="6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zoomScale="85" zoomScaleNormal="85" zoomScalePageLayoutView="70" workbookViewId="0">
      <selection activeCell="A27" sqref="A27:O27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33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28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 t="s">
        <v>29</v>
      </c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34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27" t="s">
        <v>20</v>
      </c>
      <c r="M13" s="27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27" t="s">
        <v>19</v>
      </c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7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7" s="6" customFormat="1" ht="54.6" customHeight="1" x14ac:dyDescent="0.25">
      <c r="A18" s="31" t="s">
        <v>14</v>
      </c>
      <c r="B18" s="32"/>
      <c r="C18" s="33"/>
      <c r="D18" s="32"/>
      <c r="E18" s="15" t="s">
        <v>30</v>
      </c>
      <c r="F18" s="15" t="s">
        <v>31</v>
      </c>
      <c r="G18" s="15" t="s">
        <v>32</v>
      </c>
      <c r="H18" s="15"/>
      <c r="I18" s="16"/>
      <c r="J18" s="16"/>
      <c r="K18" s="17"/>
      <c r="L18" s="17"/>
      <c r="M18" s="17"/>
      <c r="N18" s="17"/>
      <c r="O18" s="16"/>
    </row>
    <row r="19" spans="1:17" s="6" customFormat="1" ht="30" customHeight="1" x14ac:dyDescent="0.25">
      <c r="A19" s="36" t="s">
        <v>0</v>
      </c>
      <c r="B19" s="36" t="s">
        <v>1</v>
      </c>
      <c r="C19" s="36" t="s">
        <v>2</v>
      </c>
      <c r="D19" s="36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4" t="s">
        <v>15</v>
      </c>
      <c r="K19" s="36" t="s">
        <v>11</v>
      </c>
      <c r="L19" s="36" t="s">
        <v>12</v>
      </c>
      <c r="M19" s="36" t="s">
        <v>13</v>
      </c>
      <c r="N19" s="36" t="s">
        <v>9</v>
      </c>
      <c r="O19" s="30" t="s">
        <v>10</v>
      </c>
    </row>
    <row r="20" spans="1:17" s="6" customFormat="1" ht="30" x14ac:dyDescent="0.25">
      <c r="A20" s="37"/>
      <c r="B20" s="37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5"/>
      <c r="K20" s="36"/>
      <c r="L20" s="36"/>
      <c r="M20" s="36"/>
      <c r="N20" s="36"/>
      <c r="O20" s="30"/>
    </row>
    <row r="21" spans="1:17" s="6" customFormat="1" ht="25.5" x14ac:dyDescent="0.25">
      <c r="A21" s="22">
        <v>1</v>
      </c>
      <c r="B21" s="21" t="s">
        <v>35</v>
      </c>
      <c r="C21" s="24" t="s">
        <v>37</v>
      </c>
      <c r="D21" s="11">
        <v>2</v>
      </c>
      <c r="E21" s="19">
        <v>90000</v>
      </c>
      <c r="F21" s="16">
        <v>87500</v>
      </c>
      <c r="G21" s="16">
        <v>87815.76</v>
      </c>
      <c r="H21" s="16"/>
      <c r="I21" s="16"/>
      <c r="J21" s="16">
        <f>AVERAGE(E21:I21)</f>
        <v>88438.58666666667</v>
      </c>
      <c r="K21" s="17">
        <f t="shared" ref="K21" si="0">COUNT(E21:I21)</f>
        <v>3</v>
      </c>
      <c r="L21" s="17">
        <f t="shared" ref="L21" si="1">STDEV(E21:I21)</f>
        <v>1361.4091201888345</v>
      </c>
      <c r="M21" s="17">
        <f t="shared" ref="M21" si="2">L21/J21*100</f>
        <v>1.5393836237118006</v>
      </c>
      <c r="N21" s="17" t="str">
        <f t="shared" ref="N21" si="3">IF(M21&lt;33,"ОДНОРОДНЫЕ","НЕОДНОРОДНЫЕ")</f>
        <v>ОДНОРОДНЫЕ</v>
      </c>
      <c r="O21" s="16">
        <f>D21*J21</f>
        <v>176877.17333333334</v>
      </c>
    </row>
    <row r="22" spans="1:17" s="6" customFormat="1" x14ac:dyDescent="0.25">
      <c r="A22" s="22"/>
      <c r="B22" s="25"/>
      <c r="C22" s="22"/>
      <c r="D22" s="20"/>
      <c r="E22" s="16">
        <f>E21*D21</f>
        <v>180000</v>
      </c>
      <c r="F22" s="23">
        <f>D21*F21</f>
        <v>175000</v>
      </c>
      <c r="G22" s="23">
        <f>D21*G21</f>
        <v>175631.52</v>
      </c>
      <c r="H22" s="16"/>
      <c r="I22" s="16"/>
      <c r="J22" s="16"/>
      <c r="K22" s="17"/>
      <c r="L22" s="17"/>
      <c r="M22" s="17"/>
      <c r="N22" s="17"/>
      <c r="O22" s="16">
        <f>SUM(O21:O21)</f>
        <v>176877.17333333334</v>
      </c>
    </row>
    <row r="23" spans="1:17" s="7" customFormat="1" x14ac:dyDescent="0.25">
      <c r="A23" s="13"/>
      <c r="B23" s="13"/>
      <c r="C23" s="13"/>
      <c r="D23" s="13"/>
      <c r="E23" s="4"/>
      <c r="F23" s="4"/>
      <c r="G23" s="4"/>
      <c r="H23" s="4"/>
      <c r="I23" s="4"/>
      <c r="J23" s="4"/>
      <c r="K23" s="13"/>
      <c r="L23" s="13"/>
      <c r="M23" s="13"/>
      <c r="N23" s="13"/>
      <c r="O23" s="4"/>
    </row>
    <row r="24" spans="1:17" s="10" customFormat="1" ht="33.6" customHeight="1" x14ac:dyDescent="0.25">
      <c r="A24" s="28" t="s">
        <v>25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7" s="10" customFormat="1" ht="33.6" customHeight="1" x14ac:dyDescent="0.25">
      <c r="A25" s="29" t="s">
        <v>24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</row>
    <row r="26" spans="1:17" s="10" customFormat="1" ht="15" customHeight="1" x14ac:dyDescent="0.25">
      <c r="A26" s="29"/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</row>
    <row r="27" spans="1:17" s="10" customFormat="1" ht="31.9" customHeight="1" x14ac:dyDescent="0.25">
      <c r="A27" s="26" t="s">
        <v>36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14"/>
      <c r="Q27" s="14"/>
    </row>
  </sheetData>
  <mergeCells count="17">
    <mergeCell ref="C19:D19"/>
    <mergeCell ref="A27:O27"/>
    <mergeCell ref="L13:M13"/>
    <mergeCell ref="B15:N15"/>
    <mergeCell ref="A24:O24"/>
    <mergeCell ref="A25:O25"/>
    <mergeCell ref="A26:O26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</mergeCells>
  <conditionalFormatting sqref="N21:N22">
    <cfRule type="containsText" dxfId="5" priority="10" operator="containsText" text="НЕ">
      <formula>NOT(ISERROR(SEARCH("НЕ",N21)))</formula>
    </cfRule>
    <cfRule type="containsText" dxfId="4" priority="11" operator="containsText" text="ОДНОРОДНЫЕ">
      <formula>NOT(ISERROR(SEARCH("ОДНОРОДНЫЕ",N21)))</formula>
    </cfRule>
    <cfRule type="containsText" dxfId="3" priority="12" operator="containsText" text="НЕОДНОРОДНЫЕ">
      <formula>NOT(ISERROR(SEARCH("НЕОДНОРОДНЫЕ",N21)))</formula>
    </cfRule>
  </conditionalFormatting>
  <conditionalFormatting sqref="N21:N22">
    <cfRule type="containsText" dxfId="2" priority="7" operator="containsText" text="НЕОДНОРОДНЫЕ">
      <formula>NOT(ISERROR(SEARCH("НЕОДНОРОДНЫЕ",N21)))</formula>
    </cfRule>
    <cfRule type="containsText" dxfId="1" priority="8" operator="containsText" text="ОДНОРОДНЫЕ">
      <formula>NOT(ISERROR(SEARCH("ОДНОРОДНЫЕ",N21)))</formula>
    </cfRule>
    <cfRule type="containsText" dxfId="0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2022-09-27T06:36:40Z</dcterms:modified>
</cp:coreProperties>
</file>