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K25" i="1"/>
  <c r="J25" i="1"/>
  <c r="O25" i="1" s="1"/>
  <c r="L24" i="1"/>
  <c r="K24" i="1"/>
  <c r="J24" i="1"/>
  <c r="O24" i="1" s="1"/>
  <c r="J23" i="1"/>
  <c r="O23" i="1" s="1"/>
  <c r="K23" i="1"/>
  <c r="L23" i="1"/>
  <c r="J26" i="1"/>
  <c r="O26" i="1" s="1"/>
  <c r="K26" i="1"/>
  <c r="L26" i="1"/>
  <c r="M25" i="1" l="1"/>
  <c r="N25" i="1" s="1"/>
  <c r="M24" i="1"/>
  <c r="N24" i="1" s="1"/>
  <c r="M23" i="1"/>
  <c r="N23" i="1" s="1"/>
  <c r="M26" i="1"/>
  <c r="N26" i="1" s="1"/>
  <c r="J21" i="1"/>
  <c r="O21" i="1" s="1"/>
  <c r="K21" i="1"/>
  <c r="L21" i="1"/>
  <c r="J22" i="1"/>
  <c r="O22" i="1" s="1"/>
  <c r="K22" i="1"/>
  <c r="L22" i="1"/>
  <c r="L20" i="1"/>
  <c r="K20" i="1"/>
  <c r="J20" i="1"/>
  <c r="M21" i="1" l="1"/>
  <c r="N21" i="1" s="1"/>
  <c r="M22" i="1"/>
  <c r="N22" i="1" s="1"/>
  <c r="M20" i="1"/>
  <c r="N20" i="1" s="1"/>
  <c r="O20" i="1"/>
  <c r="O27" i="1" s="1"/>
</calcChain>
</file>

<file path=xl/sharedStrings.xml><?xml version="1.0" encoding="utf-8"?>
<sst xmlns="http://schemas.openxmlformats.org/spreadsheetml/2006/main" count="40" uniqueCount="36">
  <si>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</si>
  <si>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</si>
  <si>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</si>
  <si>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</si>
  <si>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</si>
  <si>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</si>
  <si>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</si>
  <si>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</si>
  <si>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</si>
  <si>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</si>
  <si>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</si>
  <si>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</si>
  <si>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</si>
  <si>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</si>
  <si>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</si>
  <si>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</si>
  <si>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</si>
  <si>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</si>
  <si>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</si>
  <si>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</si>
  <si>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</si>
  <si>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</si>
  <si>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</si>
  <si>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</si>
  <si>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</si>
  <si>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</si>
  <si>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</si>
  <si>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</si>
  <si>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</si>
  <si>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</si>
  <si>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</si>
  <si>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177-22</t>
  </si>
  <si>
    <t>шкаф металлический</t>
  </si>
  <si>
    <t>шт.</t>
  </si>
  <si>
    <t>Исходя из имеющегося у Заказчика объёма финансового обеспечения для осуществления закупки НМЦД устанавливается в размере 1 747 590 (один миллион семьсот сорок семь тысяч пятьсот девяносто рублей 00 копеек).</t>
  </si>
  <si>
    <t>на поставку и сборка мебели медицинской 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</si>
</sst>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A32" sqref="A32:O32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35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31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3" t="s">
        <v>20</v>
      </c>
      <c r="M12" s="23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3" t="s">
        <v>19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2.6" customHeight="1" x14ac:dyDescent="0.25">
      <c r="A17" s="26" t="s">
        <v>14</v>
      </c>
      <c r="B17" s="27"/>
      <c r="C17" s="28"/>
      <c r="D17" s="27"/>
      <c r="E17" s="14"/>
      <c r="F17" s="14"/>
      <c r="G17" s="14"/>
      <c r="H17" s="14"/>
      <c r="I17" s="14"/>
      <c r="J17" s="15"/>
      <c r="K17" s="16"/>
      <c r="L17" s="16"/>
      <c r="M17" s="16"/>
      <c r="N17" s="16"/>
      <c r="O17" s="15"/>
    </row>
    <row r="18" spans="1:15" s="5" customFormat="1" ht="30" customHeight="1" x14ac:dyDescent="0.25">
      <c r="A18" s="31" t="s">
        <v>0</v>
      </c>
      <c r="B18" s="31" t="s">
        <v>1</v>
      </c>
      <c r="C18" s="31" t="s">
        <v>2</v>
      </c>
      <c r="D18" s="31"/>
      <c r="E18" s="15" t="s">
        <v>5</v>
      </c>
      <c r="F18" s="15" t="s">
        <v>7</v>
      </c>
      <c r="G18" s="15" t="s">
        <v>8</v>
      </c>
      <c r="H18" s="15" t="s">
        <v>22</v>
      </c>
      <c r="I18" s="15" t="s">
        <v>23</v>
      </c>
      <c r="J18" s="29" t="s">
        <v>15</v>
      </c>
      <c r="K18" s="31" t="s">
        <v>11</v>
      </c>
      <c r="L18" s="31" t="s">
        <v>12</v>
      </c>
      <c r="M18" s="31" t="s">
        <v>13</v>
      </c>
      <c r="N18" s="31" t="s">
        <v>9</v>
      </c>
      <c r="O18" s="25" t="s">
        <v>10</v>
      </c>
    </row>
    <row r="19" spans="1:15" s="5" customFormat="1" ht="30" x14ac:dyDescent="0.25">
      <c r="A19" s="31"/>
      <c r="B19" s="31"/>
      <c r="C19" s="17" t="s">
        <v>3</v>
      </c>
      <c r="D19" s="17" t="s">
        <v>4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30"/>
      <c r="K19" s="31"/>
      <c r="L19" s="31"/>
      <c r="M19" s="31"/>
      <c r="N19" s="31"/>
      <c r="O19" s="25"/>
    </row>
    <row r="20" spans="1:15" s="5" customFormat="1" ht="31.15" customHeight="1" x14ac:dyDescent="0.25">
      <c r="A20" s="33">
        <v>1</v>
      </c>
      <c r="B20" s="34" t="s">
        <v>32</v>
      </c>
      <c r="C20" s="33" t="s">
        <v>33</v>
      </c>
      <c r="D20" s="35">
        <v>65</v>
      </c>
      <c r="E20" s="32">
        <v>27050</v>
      </c>
      <c r="F20" s="32">
        <v>28650</v>
      </c>
      <c r="G20" s="32">
        <v>24958</v>
      </c>
      <c r="H20" s="15"/>
      <c r="I20" s="15"/>
      <c r="J20" s="15">
        <f t="shared" ref="J20" si="0">AVERAGE(E20:I20)</f>
        <v>26886</v>
      </c>
      <c r="K20" s="16">
        <f t="shared" ref="K20" si="1">COUNT(E20:I20)</f>
        <v>3</v>
      </c>
      <c r="L20" s="16">
        <f t="shared" ref="L20" si="2">STDEV(E20:I20)</f>
        <v>1851.4556435410491</v>
      </c>
      <c r="M20" s="16">
        <f t="shared" ref="M20" si="3">L20/J20*100</f>
        <v>6.8863186920369301</v>
      </c>
      <c r="N20" s="16" t="str">
        <f t="shared" ref="N20" si="4">IF(M20&lt;33,"ОДНОРОДНЫЕ","НЕОДНОРОДНЫЕ")</f>
        <v>ОДНОРОДНЫЕ</v>
      </c>
      <c r="O20" s="15">
        <f t="shared" ref="O20" si="5">D20*J20</f>
        <v>1747590</v>
      </c>
    </row>
    <row r="21" spans="1:15" s="5" customFormat="1" ht="31.15" hidden="1" customHeight="1" x14ac:dyDescent="0.25">
      <c r="A21" s="16"/>
      <c r="B21" s="18"/>
      <c r="C21" s="19"/>
      <c r="D21" s="20"/>
      <c r="E21" s="15"/>
      <c r="F21" s="15"/>
      <c r="G21" s="15"/>
      <c r="H21" s="15"/>
      <c r="I21" s="15"/>
      <c r="J21" s="15" t="e">
        <f t="shared" ref="J21:J26" si="6">AVERAGE(E21:I21)</f>
        <v>#DIV/0!</v>
      </c>
      <c r="K21" s="16">
        <f t="shared" ref="K21:K26" si="7">COUNT(E21:I21)</f>
        <v>0</v>
      </c>
      <c r="L21" s="16" t="e">
        <f t="shared" ref="L21:L26" si="8">STDEV(E21:I21)</f>
        <v>#DIV/0!</v>
      </c>
      <c r="M21" s="16" t="e">
        <f t="shared" ref="M21:M26" si="9">L21/J21*100</f>
        <v>#DIV/0!</v>
      </c>
      <c r="N21" s="16" t="e">
        <f t="shared" ref="N21:N26" si="10">IF(M21&lt;33,"ОДНОРОДНЫЕ","НЕОДНОРОДНЫЕ")</f>
        <v>#DIV/0!</v>
      </c>
      <c r="O21" s="15" t="e">
        <f t="shared" ref="O21:O26" si="11">D21*J21</f>
        <v>#DIV/0!</v>
      </c>
    </row>
    <row r="22" spans="1:15" s="5" customFormat="1" ht="31.15" hidden="1" customHeight="1" x14ac:dyDescent="0.25">
      <c r="A22" s="16"/>
      <c r="B22" s="18"/>
      <c r="C22" s="16"/>
      <c r="D22" s="21"/>
      <c r="E22" s="15"/>
      <c r="F22" s="15"/>
      <c r="G22" s="15"/>
      <c r="H22" s="15"/>
      <c r="I22" s="15"/>
      <c r="J22" s="15" t="e">
        <f t="shared" si="6"/>
        <v>#DIV/0!</v>
      </c>
      <c r="K22" s="16">
        <f t="shared" si="7"/>
        <v>0</v>
      </c>
      <c r="L22" s="16" t="e">
        <f t="shared" si="8"/>
        <v>#DIV/0!</v>
      </c>
      <c r="M22" s="16" t="e">
        <f t="shared" si="9"/>
        <v>#DIV/0!</v>
      </c>
      <c r="N22" s="16" t="e">
        <f t="shared" si="10"/>
        <v>#DIV/0!</v>
      </c>
      <c r="O22" s="15" t="e">
        <f t="shared" si="11"/>
        <v>#DIV/0!</v>
      </c>
    </row>
    <row r="23" spans="1:15" s="5" customFormat="1" ht="31.15" hidden="1" customHeight="1" x14ac:dyDescent="0.25">
      <c r="A23" s="16"/>
      <c r="B23" s="18"/>
      <c r="C23" s="16"/>
      <c r="D23" s="21"/>
      <c r="E23" s="15"/>
      <c r="F23" s="15"/>
      <c r="G23" s="15"/>
      <c r="H23" s="15"/>
      <c r="I23" s="15"/>
      <c r="J23" s="15" t="e">
        <f t="shared" si="6"/>
        <v>#DIV/0!</v>
      </c>
      <c r="K23" s="16">
        <f t="shared" si="7"/>
        <v>0</v>
      </c>
      <c r="L23" s="16" t="e">
        <f t="shared" si="8"/>
        <v>#DIV/0!</v>
      </c>
      <c r="M23" s="16" t="e">
        <f t="shared" si="9"/>
        <v>#DIV/0!</v>
      </c>
      <c r="N23" s="16" t="e">
        <f t="shared" si="10"/>
        <v>#DIV/0!</v>
      </c>
      <c r="O23" s="15" t="e">
        <f t="shared" si="11"/>
        <v>#DIV/0!</v>
      </c>
    </row>
    <row r="24" spans="1:15" s="5" customFormat="1" ht="31.15" hidden="1" customHeight="1" x14ac:dyDescent="0.25">
      <c r="A24" s="16"/>
      <c r="B24" s="18"/>
      <c r="C24" s="16"/>
      <c r="D24" s="21"/>
      <c r="E24" s="15"/>
      <c r="F24" s="15"/>
      <c r="G24" s="15"/>
      <c r="H24" s="15"/>
      <c r="I24" s="15"/>
      <c r="J24" s="15" t="e">
        <f t="shared" ref="J24:J25" si="12">AVERAGE(E24:I24)</f>
        <v>#DIV/0!</v>
      </c>
      <c r="K24" s="16">
        <f t="shared" ref="K24:K25" si="13">COUNT(E24:I24)</f>
        <v>0</v>
      </c>
      <c r="L24" s="16" t="e">
        <f t="shared" ref="L24:L25" si="14">STDEV(E24:I24)</f>
        <v>#DIV/0!</v>
      </c>
      <c r="M24" s="16" t="e">
        <f t="shared" ref="M24:M25" si="15">L24/J24*100</f>
        <v>#DIV/0!</v>
      </c>
      <c r="N24" s="16" t="e">
        <f t="shared" ref="N24:N25" si="16">IF(M24&lt;33,"ОДНОРОДНЫЕ","НЕОДНОРОДНЫЕ")</f>
        <v>#DIV/0!</v>
      </c>
      <c r="O24" s="15" t="e">
        <f t="shared" ref="O24:O25" si="17">D24*J24</f>
        <v>#DIV/0!</v>
      </c>
    </row>
    <row r="25" spans="1:15" s="5" customFormat="1" ht="31.15" hidden="1" customHeight="1" x14ac:dyDescent="0.25">
      <c r="A25" s="16"/>
      <c r="B25" s="18"/>
      <c r="C25" s="16"/>
      <c r="D25" s="21"/>
      <c r="E25" s="15"/>
      <c r="F25" s="15"/>
      <c r="G25" s="15"/>
      <c r="H25" s="15"/>
      <c r="I25" s="15"/>
      <c r="J25" s="15" t="e">
        <f t="shared" si="12"/>
        <v>#DIV/0!</v>
      </c>
      <c r="K25" s="16">
        <f t="shared" si="13"/>
        <v>0</v>
      </c>
      <c r="L25" s="16" t="e">
        <f t="shared" si="14"/>
        <v>#DIV/0!</v>
      </c>
      <c r="M25" s="16" t="e">
        <f t="shared" si="15"/>
        <v>#DIV/0!</v>
      </c>
      <c r="N25" s="16" t="e">
        <f t="shared" si="16"/>
        <v>#DIV/0!</v>
      </c>
      <c r="O25" s="15" t="e">
        <f t="shared" si="17"/>
        <v>#DIV/0!</v>
      </c>
    </row>
    <row r="26" spans="1:15" s="5" customFormat="1" ht="29.45" hidden="1" customHeight="1" x14ac:dyDescent="0.25">
      <c r="A26" s="16"/>
      <c r="B26" s="18"/>
      <c r="C26" s="16"/>
      <c r="D26" s="21"/>
      <c r="E26" s="15"/>
      <c r="F26" s="15"/>
      <c r="G26" s="15"/>
      <c r="H26" s="15"/>
      <c r="I26" s="15"/>
      <c r="J26" s="15" t="e">
        <f t="shared" si="6"/>
        <v>#DIV/0!</v>
      </c>
      <c r="K26" s="16">
        <f t="shared" si="7"/>
        <v>0</v>
      </c>
      <c r="L26" s="16" t="e">
        <f t="shared" si="8"/>
        <v>#DIV/0!</v>
      </c>
      <c r="M26" s="16" t="e">
        <f t="shared" si="9"/>
        <v>#DIV/0!</v>
      </c>
      <c r="N26" s="16" t="e">
        <f t="shared" si="10"/>
        <v>#DIV/0!</v>
      </c>
      <c r="O26" s="15" t="e">
        <f t="shared" si="11"/>
        <v>#DIV/0!</v>
      </c>
    </row>
    <row r="27" spans="1:15" s="5" customFormat="1" ht="15" customHeight="1" x14ac:dyDescent="0.25">
      <c r="A27" s="16"/>
      <c r="B27" s="18" t="s">
        <v>25</v>
      </c>
      <c r="C27" s="16"/>
      <c r="D27" s="21"/>
      <c r="E27" s="15"/>
      <c r="F27" s="15"/>
      <c r="G27" s="15"/>
      <c r="H27" s="15"/>
      <c r="I27" s="15"/>
      <c r="J27" s="15"/>
      <c r="K27" s="16"/>
      <c r="L27" s="16"/>
      <c r="M27" s="16"/>
      <c r="N27" s="16"/>
      <c r="O27" s="15">
        <f>SUM(O20:O20)</f>
        <v>1747590</v>
      </c>
    </row>
    <row r="28" spans="1:15" s="6" customFormat="1" ht="15" customHeight="1" x14ac:dyDescent="0.25">
      <c r="A28" s="12"/>
      <c r="B28" s="12"/>
      <c r="C28" s="12"/>
      <c r="D28" s="12"/>
      <c r="E28" s="4"/>
      <c r="F28" s="4"/>
      <c r="G28" s="4"/>
      <c r="H28" s="4"/>
      <c r="I28" s="4"/>
      <c r="J28" s="4"/>
      <c r="K28" s="12"/>
      <c r="L28" s="12"/>
      <c r="M28" s="12"/>
      <c r="N28" s="12"/>
      <c r="O28" s="4"/>
    </row>
    <row r="29" spans="1:15" s="10" customFormat="1" ht="33.6" customHeight="1" x14ac:dyDescent="0.25">
      <c r="A29" s="24" t="s">
        <v>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15" s="10" customFormat="1" ht="35.450000000000003" customHeight="1" x14ac:dyDescent="0.25">
      <c r="A30" s="24" t="s">
        <v>24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5" s="10" customFormat="1" x14ac:dyDescent="0.2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 s="10" customFormat="1" ht="30" customHeight="1" x14ac:dyDescent="0.25">
      <c r="A32" s="22" t="s">
        <v>34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</sheetData>
  <mergeCells count="17">
    <mergeCell ref="C18:D18"/>
    <mergeCell ref="A32:O32"/>
    <mergeCell ref="L12:M12"/>
    <mergeCell ref="B14:N14"/>
    <mergeCell ref="A29:O29"/>
    <mergeCell ref="A30:O30"/>
    <mergeCell ref="A31:O31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</mergeCells>
  <conditionalFormatting sqref="N26:N27 N20:N23">
    <cfRule type="containsText" dxfId="11" priority="22" operator="containsText" text="НЕ">
      <formula>NOT(ISERROR(SEARCH("НЕ",N20)))</formula>
    </cfRule>
    <cfRule type="containsText" dxfId="10" priority="23" operator="containsText" text="ОДНОРОДНЫЕ">
      <formula>NOT(ISERROR(SEARCH("ОДНОРОДНЫЕ",N20)))</formula>
    </cfRule>
    <cfRule type="containsText" dxfId="9" priority="24" operator="containsText" text="НЕОДНОРОДНЫЕ">
      <formula>NOT(ISERROR(SEARCH("НЕОДНОРОДНЫЕ",N20)))</formula>
    </cfRule>
  </conditionalFormatting>
  <conditionalFormatting sqref="N26:N27 N20:N23">
    <cfRule type="containsText" dxfId="8" priority="19" operator="containsText" text="НЕОДНОРОДНЫЕ">
      <formula>NOT(ISERROR(SEARCH("НЕОДНОРОДНЫЕ",N20)))</formula>
    </cfRule>
    <cfRule type="containsText" dxfId="7" priority="20" operator="containsText" text="ОДНОРОДНЫЕ">
      <formula>NOT(ISERROR(SEARCH("ОДНОРОДНЫЕ",N20)))</formula>
    </cfRule>
    <cfRule type="containsText" dxfId="6" priority="21" operator="containsText" text="НЕОДНОРОДНЫЕ">
      <formula>NOT(ISERROR(SEARCH("НЕОДНОРОДНЫЕ",N20)))</formula>
    </cfRule>
  </conditionalFormatting>
  <conditionalFormatting sqref="N24:N25">
    <cfRule type="containsText" dxfId="5" priority="4" operator="containsText" text="НЕ">
      <formula>NOT(ISERROR(SEARCH("НЕ",N24)))</formula>
    </cfRule>
    <cfRule type="containsText" dxfId="4" priority="5" operator="containsText" text="ОДНОРОДНЫЕ">
      <formula>NOT(ISERROR(SEARCH("ОДНОРОДНЫЕ",N24)))</formula>
    </cfRule>
    <cfRule type="containsText" dxfId="3" priority="6" operator="containsText" text="НЕОДНОРОДНЫЕ">
      <formula>NOT(ISERROR(SEARCH("НЕОДНОРОДНЫЕ",N24)))</formula>
    </cfRule>
  </conditionalFormatting>
  <conditionalFormatting sqref="N24:N25">
    <cfRule type="containsText" dxfId="2" priority="1" operator="containsText" text="НЕОДНОРОДНЫЕ">
      <formula>NOT(ISERROR(SEARCH("НЕОДНОРОДНЫЕ",N24)))</formula>
    </cfRule>
    <cfRule type="containsText" dxfId="1" priority="2" operator="containsText" text="ОДНОРОДНЫЕ">
      <formula>NOT(ISERROR(SEARCH("ОДНОРОДНЫЕ",N24)))</formula>
    </cfRule>
    <cfRule type="containsText" dxfId="0" priority="3" operator="containsText" text="НЕОДНОРОДНЫЕ">
      <formula>NOT(ISERROR(SEARCH("НЕОДНОРОДНЫЕ",N24)))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2022-09-16T00:06:49Z</dcterms:modified>
</cp:coreProperties>
</file>