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30" i="1" l="1"/>
  <c r="L28" i="1" l="1"/>
  <c r="K28" i="1"/>
  <c r="J28" i="1"/>
  <c r="O28" i="1" s="1"/>
  <c r="L27" i="1"/>
  <c r="K27" i="1"/>
  <c r="J27" i="1"/>
  <c r="O27" i="1" s="1"/>
  <c r="L21" i="1"/>
  <c r="K21" i="1"/>
  <c r="J21" i="1"/>
  <c r="O21" i="1" s="1"/>
  <c r="J26" i="1"/>
  <c r="O26" i="1" s="1"/>
  <c r="K26" i="1"/>
  <c r="L26" i="1"/>
  <c r="J29" i="1"/>
  <c r="O29" i="1" s="1"/>
  <c r="K29" i="1"/>
  <c r="L29" i="1"/>
  <c r="L23" i="1"/>
  <c r="K23" i="1"/>
  <c r="J23" i="1"/>
  <c r="O23" i="1" s="1"/>
  <c r="M28" i="1" l="1"/>
  <c r="N28" i="1" s="1"/>
  <c r="M27" i="1"/>
  <c r="N27" i="1" s="1"/>
  <c r="M21" i="1"/>
  <c r="N21" i="1" s="1"/>
  <c r="M26" i="1"/>
  <c r="N26" i="1" s="1"/>
  <c r="M29" i="1"/>
  <c r="N29" i="1" s="1"/>
  <c r="M23" i="1"/>
  <c r="N23" i="1" s="1"/>
  <c r="J24" i="1"/>
  <c r="O24" i="1" s="1"/>
  <c r="K24" i="1"/>
  <c r="L24" i="1"/>
  <c r="J25" i="1"/>
  <c r="O25" i="1" s="1"/>
  <c r="K25" i="1"/>
  <c r="L25" i="1"/>
  <c r="L20" i="1"/>
  <c r="K20" i="1"/>
  <c r="J20" i="1"/>
  <c r="M24" i="1" l="1"/>
  <c r="N24" i="1" s="1"/>
  <c r="M25" i="1"/>
  <c r="N25" i="1" s="1"/>
  <c r="K22" i="1"/>
  <c r="L22" i="1"/>
  <c r="J22" i="1"/>
  <c r="O22" i="1" s="1"/>
  <c r="M20" i="1"/>
  <c r="N20" i="1" s="1"/>
  <c r="O20" i="1"/>
  <c r="M22" i="1" l="1"/>
  <c r="N22" i="1" s="1"/>
</calcChain>
</file>

<file path=xl/sharedStrings.xml><?xml version="1.0" encoding="utf-8"?>
<sst xmlns="http://schemas.openxmlformats.org/spreadsheetml/2006/main" count="46" uniqueCount="39">
  <si>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</si>
  <si>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</si>
  <si>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</si>
  <si>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</si>
  <si>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</si>
  <si>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</si>
  <si>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</si>
  <si>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</si>
  <si>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</si>
  <si>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</si>
  <si>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</si>
  <si>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</si>
  <si>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</si>
  <si>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</si>
  <si>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</si>
  <si>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</si>
  <si>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</si>
  <si>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</si>
  <si>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</si>
  <si>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</si>
  <si>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</si>
  <si>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</si>
  <si>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</si>
  <si>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</si>
  <si>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</si>
  <si>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</si>
  <si>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</si>
  <si>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</si>
  <si>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</si>
  <si>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</si>
  <si>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</si>
  <si>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и сборка мебели медицинской (рабочее место врача и медицинской сестры) путем запроса котировок</t>
  </si>
  <si>
    <t>стул для посетителей</t>
  </si>
  <si>
    <t>шт</t>
  </si>
  <si>
    <t>стол для врача/медицинской сестры</t>
  </si>
  <si>
    <t>тумба медицинская</t>
  </si>
  <si>
    <t xml:space="preserve">кресло </t>
  </si>
  <si>
    <t>№ 175-22</t>
  </si>
  <si>
    <t>Исходя из имеющегося у Заказчика объёма финансового обеспечения для осуществления закупки НМЦД устанавливается в размере 1 969 806,45 руб. (один миллион девятьсот шестьдесят девять тысяч восемьсот шесть рублей сорок пять копеек).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</si>
</sst>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vertical="center" wrapText="1"/>
    </xf>
  </cellXfs>
  <cellStyles count="3">
    <cellStyle name="Обычный" xfId="0" builtinId="0"/>
    <cellStyle name="Обычный 2" xfId="2"/>
    <cellStyle name="Обычный 3" xfId="1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="85" zoomScaleNormal="85" zoomScalePageLayoutView="70" workbookViewId="0">
      <selection activeCell="G37" sqref="G37"/>
    </sheetView>
  </sheetViews>
  <sheetFormatPr defaultRowHeight="15" x14ac:dyDescent="0.25"/>
  <cols>
    <col min="1" max="1" width="9.140625" style="2"/>
    <col min="2" max="2" width="49.7109375" style="2" customWidth="1"/>
    <col min="3" max="3" width="9.140625" style="2"/>
    <col min="4" max="4" width="9.140625" style="9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3" t="s">
        <v>27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3" t="s">
        <v>28</v>
      </c>
    </row>
    <row r="3" spans="1:15" ht="14.45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3" t="s">
        <v>31</v>
      </c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3" t="s">
        <v>29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3" t="s">
        <v>30</v>
      </c>
    </row>
    <row r="6" spans="1:15" ht="14.45" customHeight="1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3" t="s">
        <v>37</v>
      </c>
    </row>
    <row r="7" spans="1:15" s="11" customFormat="1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3"/>
    </row>
    <row r="8" spans="1:15" s="6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7" t="s">
        <v>16</v>
      </c>
    </row>
    <row r="9" spans="1:15" s="6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21</v>
      </c>
    </row>
    <row r="10" spans="1:15" s="6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8" t="s">
        <v>17</v>
      </c>
    </row>
    <row r="11" spans="1:15" s="6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4"/>
    </row>
    <row r="12" spans="1:15" s="6" customFormat="1" ht="28.9" customHeigh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24" t="s">
        <v>20</v>
      </c>
      <c r="M12" s="24"/>
      <c r="N12" s="12"/>
      <c r="O12" s="4" t="s">
        <v>18</v>
      </c>
    </row>
    <row r="13" spans="1:15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2"/>
      <c r="M13" s="12"/>
      <c r="N13" s="12"/>
      <c r="O13" s="4"/>
    </row>
    <row r="14" spans="1:15" x14ac:dyDescent="0.25">
      <c r="A14" s="12"/>
      <c r="B14" s="24" t="s">
        <v>19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4"/>
    </row>
    <row r="15" spans="1:15" hidden="1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5" s="5" customFormat="1" ht="42.6" customHeight="1" x14ac:dyDescent="0.25">
      <c r="A17" s="27" t="s">
        <v>14</v>
      </c>
      <c r="B17" s="28"/>
      <c r="C17" s="29"/>
      <c r="D17" s="28"/>
      <c r="E17" s="14"/>
      <c r="F17" s="14"/>
      <c r="G17" s="14"/>
      <c r="H17" s="14"/>
      <c r="I17" s="14"/>
      <c r="J17" s="15"/>
      <c r="K17" s="16"/>
      <c r="L17" s="16"/>
      <c r="M17" s="16"/>
      <c r="N17" s="16"/>
      <c r="O17" s="15"/>
    </row>
    <row r="18" spans="1:15" s="5" customFormat="1" ht="30" customHeight="1" x14ac:dyDescent="0.25">
      <c r="A18" s="22" t="s">
        <v>0</v>
      </c>
      <c r="B18" s="22" t="s">
        <v>1</v>
      </c>
      <c r="C18" s="22" t="s">
        <v>2</v>
      </c>
      <c r="D18" s="22"/>
      <c r="E18" s="15" t="s">
        <v>5</v>
      </c>
      <c r="F18" s="15" t="s">
        <v>7</v>
      </c>
      <c r="G18" s="15" t="s">
        <v>8</v>
      </c>
      <c r="H18" s="15" t="s">
        <v>22</v>
      </c>
      <c r="I18" s="15" t="s">
        <v>23</v>
      </c>
      <c r="J18" s="30" t="s">
        <v>15</v>
      </c>
      <c r="K18" s="22" t="s">
        <v>11</v>
      </c>
      <c r="L18" s="22" t="s">
        <v>12</v>
      </c>
      <c r="M18" s="22" t="s">
        <v>13</v>
      </c>
      <c r="N18" s="22" t="s">
        <v>9</v>
      </c>
      <c r="O18" s="26" t="s">
        <v>10</v>
      </c>
    </row>
    <row r="19" spans="1:15" s="5" customFormat="1" ht="30" x14ac:dyDescent="0.25">
      <c r="A19" s="22"/>
      <c r="B19" s="22"/>
      <c r="C19" s="17" t="s">
        <v>3</v>
      </c>
      <c r="D19" s="17" t="s">
        <v>4</v>
      </c>
      <c r="E19" s="15" t="s">
        <v>6</v>
      </c>
      <c r="F19" s="15" t="s">
        <v>6</v>
      </c>
      <c r="G19" s="15" t="s">
        <v>6</v>
      </c>
      <c r="H19" s="15" t="s">
        <v>6</v>
      </c>
      <c r="I19" s="15" t="s">
        <v>6</v>
      </c>
      <c r="J19" s="31"/>
      <c r="K19" s="22"/>
      <c r="L19" s="22"/>
      <c r="M19" s="22"/>
      <c r="N19" s="22"/>
      <c r="O19" s="26"/>
    </row>
    <row r="20" spans="1:15" s="5" customFormat="1" ht="31.15" customHeight="1" x14ac:dyDescent="0.25">
      <c r="A20" s="16">
        <v>1</v>
      </c>
      <c r="B20" s="34" t="s">
        <v>32</v>
      </c>
      <c r="C20" s="33" t="s">
        <v>33</v>
      </c>
      <c r="D20" s="35">
        <v>52</v>
      </c>
      <c r="E20" s="32">
        <v>5583.43</v>
      </c>
      <c r="F20" s="32">
        <v>5880</v>
      </c>
      <c r="G20" s="32">
        <v>5049</v>
      </c>
      <c r="H20" s="15"/>
      <c r="I20" s="15"/>
      <c r="J20" s="15">
        <f t="shared" ref="J20:J22" si="0">AVERAGE(E20:I20)</f>
        <v>5504.1433333333334</v>
      </c>
      <c r="K20" s="16">
        <f t="shared" ref="K20:K22" si="1">COUNT(E20:I20)</f>
        <v>3</v>
      </c>
      <c r="L20" s="16">
        <f t="shared" ref="L20:L22" si="2">STDEV(E20:I20)</f>
        <v>421.13540771743874</v>
      </c>
      <c r="M20" s="16">
        <f t="shared" ref="M20:M22" si="3">L20/J20*100</f>
        <v>7.6512434762922004</v>
      </c>
      <c r="N20" s="16" t="str">
        <f t="shared" ref="N20:N22" si="4">IF(M20&lt;33,"ОДНОРОДНЫЕ","НЕОДНОРОДНЫЕ")</f>
        <v>ОДНОРОДНЫЕ</v>
      </c>
      <c r="O20" s="15">
        <f t="shared" ref="O20:O22" si="5">D20*J20</f>
        <v>286215.45333333337</v>
      </c>
    </row>
    <row r="21" spans="1:15" s="5" customFormat="1" ht="31.15" customHeight="1" x14ac:dyDescent="0.25">
      <c r="A21" s="16">
        <v>2</v>
      </c>
      <c r="B21" s="36" t="s">
        <v>34</v>
      </c>
      <c r="C21" s="33" t="s">
        <v>33</v>
      </c>
      <c r="D21" s="35">
        <v>51</v>
      </c>
      <c r="E21" s="32">
        <v>15700</v>
      </c>
      <c r="F21" s="32">
        <v>15543</v>
      </c>
      <c r="G21" s="32">
        <v>16000</v>
      </c>
      <c r="H21" s="15"/>
      <c r="I21" s="15"/>
      <c r="J21" s="15">
        <f t="shared" ref="J21" si="6">AVERAGE(E21:I21)</f>
        <v>15747.666666666666</v>
      </c>
      <c r="K21" s="16">
        <f t="shared" ref="K21" si="7">COUNT(E21:I21)</f>
        <v>3</v>
      </c>
      <c r="L21" s="16">
        <f t="shared" ref="L21" si="8">STDEV(E21:I21)</f>
        <v>232.19890898394274</v>
      </c>
      <c r="M21" s="16">
        <f t="shared" ref="M21" si="9">L21/J21*100</f>
        <v>1.4744972312338935</v>
      </c>
      <c r="N21" s="16" t="str">
        <f t="shared" ref="N21" si="10">IF(M21&lt;33,"ОДНОРОДНЫЕ","НЕОДНОРОДНЫЕ")</f>
        <v>ОДНОРОДНЫЕ</v>
      </c>
      <c r="O21" s="15">
        <f t="shared" ref="O21" si="11">D21*J21</f>
        <v>803131</v>
      </c>
    </row>
    <row r="22" spans="1:15" s="5" customFormat="1" ht="31.15" customHeight="1" x14ac:dyDescent="0.25">
      <c r="A22" s="16">
        <v>3</v>
      </c>
      <c r="B22" s="34" t="s">
        <v>35</v>
      </c>
      <c r="C22" s="33" t="s">
        <v>33</v>
      </c>
      <c r="D22" s="35">
        <v>55</v>
      </c>
      <c r="E22" s="32">
        <v>8500</v>
      </c>
      <c r="F22" s="32">
        <v>11700</v>
      </c>
      <c r="G22" s="32">
        <v>8500</v>
      </c>
      <c r="H22" s="15"/>
      <c r="I22" s="15"/>
      <c r="J22" s="15">
        <f t="shared" si="0"/>
        <v>9566.6666666666661</v>
      </c>
      <c r="K22" s="16">
        <f t="shared" si="1"/>
        <v>3</v>
      </c>
      <c r="L22" s="16">
        <f t="shared" si="2"/>
        <v>1847.5208614068051</v>
      </c>
      <c r="M22" s="16">
        <f t="shared" si="3"/>
        <v>19.31206475338124</v>
      </c>
      <c r="N22" s="16" t="str">
        <f t="shared" si="4"/>
        <v>ОДНОРОДНЫЕ</v>
      </c>
      <c r="O22" s="15">
        <f t="shared" si="5"/>
        <v>526166.66666666663</v>
      </c>
    </row>
    <row r="23" spans="1:15" s="5" customFormat="1" ht="31.15" customHeight="1" x14ac:dyDescent="0.25">
      <c r="A23" s="16">
        <v>4</v>
      </c>
      <c r="B23" s="34" t="s">
        <v>36</v>
      </c>
      <c r="C23" s="33" t="s">
        <v>33</v>
      </c>
      <c r="D23" s="35">
        <v>56</v>
      </c>
      <c r="E23" s="32">
        <v>6800</v>
      </c>
      <c r="F23" s="32">
        <v>7050</v>
      </c>
      <c r="G23" s="32">
        <v>5130</v>
      </c>
      <c r="H23" s="15"/>
      <c r="I23" s="15"/>
      <c r="J23" s="15">
        <f>AVERAGE(E23:I23)</f>
        <v>6326.666666666667</v>
      </c>
      <c r="K23" s="16">
        <f>COUNT(E23:I23)</f>
        <v>3</v>
      </c>
      <c r="L23" s="16">
        <f>STDEV(E23:I23)</f>
        <v>1043.855034635239</v>
      </c>
      <c r="M23" s="16">
        <f>L23/J23*100</f>
        <v>16.499289272422114</v>
      </c>
      <c r="N23" s="16" t="str">
        <f>IF(M23&lt;33,"ОДНОРОДНЫЕ","НЕОДНОРОДНЫЕ")</f>
        <v>ОДНОРОДНЫЕ</v>
      </c>
      <c r="O23" s="15">
        <f>D23*J23</f>
        <v>354293.33333333337</v>
      </c>
    </row>
    <row r="24" spans="1:15" s="5" customFormat="1" ht="31.15" hidden="1" customHeight="1" x14ac:dyDescent="0.25">
      <c r="A24" s="16"/>
      <c r="B24" s="18"/>
      <c r="C24" s="19"/>
      <c r="D24" s="20"/>
      <c r="E24" s="15"/>
      <c r="F24" s="15"/>
      <c r="G24" s="15"/>
      <c r="H24" s="15"/>
      <c r="I24" s="15"/>
      <c r="J24" s="15" t="e">
        <f t="shared" ref="J24:J29" si="12">AVERAGE(E24:I24)</f>
        <v>#DIV/0!</v>
      </c>
      <c r="K24" s="16">
        <f t="shared" ref="K24:K29" si="13">COUNT(E24:I24)</f>
        <v>0</v>
      </c>
      <c r="L24" s="16" t="e">
        <f t="shared" ref="L24:L29" si="14">STDEV(E24:I24)</f>
        <v>#DIV/0!</v>
      </c>
      <c r="M24" s="16" t="e">
        <f t="shared" ref="M24:M29" si="15">L24/J24*100</f>
        <v>#DIV/0!</v>
      </c>
      <c r="N24" s="16" t="e">
        <f t="shared" ref="N24:N29" si="16">IF(M24&lt;33,"ОДНОРОДНЫЕ","НЕОДНОРОДНЫЕ")</f>
        <v>#DIV/0!</v>
      </c>
      <c r="O24" s="15" t="e">
        <f t="shared" ref="O24:O29" si="17">D24*J24</f>
        <v>#DIV/0!</v>
      </c>
    </row>
    <row r="25" spans="1:15" s="5" customFormat="1" ht="31.15" hidden="1" customHeight="1" x14ac:dyDescent="0.25">
      <c r="A25" s="16"/>
      <c r="B25" s="18"/>
      <c r="C25" s="16"/>
      <c r="D25" s="21"/>
      <c r="E25" s="15"/>
      <c r="F25" s="15"/>
      <c r="G25" s="15"/>
      <c r="H25" s="15"/>
      <c r="I25" s="15"/>
      <c r="J25" s="15" t="e">
        <f t="shared" si="12"/>
        <v>#DIV/0!</v>
      </c>
      <c r="K25" s="16">
        <f t="shared" si="13"/>
        <v>0</v>
      </c>
      <c r="L25" s="16" t="e">
        <f t="shared" si="14"/>
        <v>#DIV/0!</v>
      </c>
      <c r="M25" s="16" t="e">
        <f t="shared" si="15"/>
        <v>#DIV/0!</v>
      </c>
      <c r="N25" s="16" t="e">
        <f t="shared" si="16"/>
        <v>#DIV/0!</v>
      </c>
      <c r="O25" s="15" t="e">
        <f t="shared" si="17"/>
        <v>#DIV/0!</v>
      </c>
    </row>
    <row r="26" spans="1:15" s="5" customFormat="1" ht="31.15" hidden="1" customHeight="1" x14ac:dyDescent="0.25">
      <c r="A26" s="16"/>
      <c r="B26" s="18"/>
      <c r="C26" s="16"/>
      <c r="D26" s="21"/>
      <c r="E26" s="15"/>
      <c r="F26" s="15"/>
      <c r="G26" s="15"/>
      <c r="H26" s="15"/>
      <c r="I26" s="15"/>
      <c r="J26" s="15" t="e">
        <f t="shared" si="12"/>
        <v>#DIV/0!</v>
      </c>
      <c r="K26" s="16">
        <f t="shared" si="13"/>
        <v>0</v>
      </c>
      <c r="L26" s="16" t="e">
        <f t="shared" si="14"/>
        <v>#DIV/0!</v>
      </c>
      <c r="M26" s="16" t="e">
        <f t="shared" si="15"/>
        <v>#DIV/0!</v>
      </c>
      <c r="N26" s="16" t="e">
        <f t="shared" si="16"/>
        <v>#DIV/0!</v>
      </c>
      <c r="O26" s="15" t="e">
        <f t="shared" si="17"/>
        <v>#DIV/0!</v>
      </c>
    </row>
    <row r="27" spans="1:15" s="5" customFormat="1" ht="31.15" hidden="1" customHeight="1" x14ac:dyDescent="0.25">
      <c r="A27" s="16"/>
      <c r="B27" s="18"/>
      <c r="C27" s="16"/>
      <c r="D27" s="21"/>
      <c r="E27" s="15"/>
      <c r="F27" s="15"/>
      <c r="G27" s="15"/>
      <c r="H27" s="15"/>
      <c r="I27" s="15"/>
      <c r="J27" s="15" t="e">
        <f t="shared" ref="J27:J28" si="18">AVERAGE(E27:I27)</f>
        <v>#DIV/0!</v>
      </c>
      <c r="K27" s="16">
        <f t="shared" ref="K27:K28" si="19">COUNT(E27:I27)</f>
        <v>0</v>
      </c>
      <c r="L27" s="16" t="e">
        <f t="shared" ref="L27:L28" si="20">STDEV(E27:I27)</f>
        <v>#DIV/0!</v>
      </c>
      <c r="M27" s="16" t="e">
        <f t="shared" ref="M27:M28" si="21">L27/J27*100</f>
        <v>#DIV/0!</v>
      </c>
      <c r="N27" s="16" t="e">
        <f t="shared" ref="N27:N28" si="22">IF(M27&lt;33,"ОДНОРОДНЫЕ","НЕОДНОРОДНЫЕ")</f>
        <v>#DIV/0!</v>
      </c>
      <c r="O27" s="15" t="e">
        <f t="shared" ref="O27:O28" si="23">D27*J27</f>
        <v>#DIV/0!</v>
      </c>
    </row>
    <row r="28" spans="1:15" s="5" customFormat="1" ht="31.15" hidden="1" customHeight="1" x14ac:dyDescent="0.25">
      <c r="A28" s="16"/>
      <c r="B28" s="18"/>
      <c r="C28" s="16"/>
      <c r="D28" s="21"/>
      <c r="E28" s="15"/>
      <c r="F28" s="15"/>
      <c r="G28" s="15"/>
      <c r="H28" s="15"/>
      <c r="I28" s="15"/>
      <c r="J28" s="15" t="e">
        <f t="shared" si="18"/>
        <v>#DIV/0!</v>
      </c>
      <c r="K28" s="16">
        <f t="shared" si="19"/>
        <v>0</v>
      </c>
      <c r="L28" s="16" t="e">
        <f t="shared" si="20"/>
        <v>#DIV/0!</v>
      </c>
      <c r="M28" s="16" t="e">
        <f t="shared" si="21"/>
        <v>#DIV/0!</v>
      </c>
      <c r="N28" s="16" t="e">
        <f t="shared" si="22"/>
        <v>#DIV/0!</v>
      </c>
      <c r="O28" s="15" t="e">
        <f t="shared" si="23"/>
        <v>#DIV/0!</v>
      </c>
    </row>
    <row r="29" spans="1:15" s="5" customFormat="1" ht="29.45" hidden="1" customHeight="1" x14ac:dyDescent="0.25">
      <c r="A29" s="16"/>
      <c r="B29" s="18"/>
      <c r="C29" s="16"/>
      <c r="D29" s="21"/>
      <c r="E29" s="15"/>
      <c r="F29" s="15"/>
      <c r="G29" s="15"/>
      <c r="H29" s="15"/>
      <c r="I29" s="15"/>
      <c r="J29" s="15" t="e">
        <f t="shared" si="12"/>
        <v>#DIV/0!</v>
      </c>
      <c r="K29" s="16">
        <f t="shared" si="13"/>
        <v>0</v>
      </c>
      <c r="L29" s="16" t="e">
        <f t="shared" si="14"/>
        <v>#DIV/0!</v>
      </c>
      <c r="M29" s="16" t="e">
        <f t="shared" si="15"/>
        <v>#DIV/0!</v>
      </c>
      <c r="N29" s="16" t="e">
        <f t="shared" si="16"/>
        <v>#DIV/0!</v>
      </c>
      <c r="O29" s="15" t="e">
        <f t="shared" si="17"/>
        <v>#DIV/0!</v>
      </c>
    </row>
    <row r="30" spans="1:15" s="5" customFormat="1" ht="15" customHeight="1" x14ac:dyDescent="0.25">
      <c r="A30" s="16"/>
      <c r="B30" s="18" t="s">
        <v>25</v>
      </c>
      <c r="C30" s="16"/>
      <c r="D30" s="21"/>
      <c r="E30" s="15"/>
      <c r="F30" s="15"/>
      <c r="G30" s="15"/>
      <c r="H30" s="15"/>
      <c r="I30" s="15"/>
      <c r="J30" s="15"/>
      <c r="K30" s="16"/>
      <c r="L30" s="16"/>
      <c r="M30" s="16"/>
      <c r="N30" s="16"/>
      <c r="O30" s="15">
        <f>SUM(O20:O23)</f>
        <v>1969806.4533333336</v>
      </c>
    </row>
    <row r="31" spans="1:15" s="6" customFormat="1" ht="15" customHeight="1" x14ac:dyDescent="0.25">
      <c r="A31" s="12"/>
      <c r="B31" s="12"/>
      <c r="C31" s="12"/>
      <c r="D31" s="12"/>
      <c r="E31" s="4"/>
      <c r="F31" s="4"/>
      <c r="G31" s="4"/>
      <c r="H31" s="4"/>
      <c r="I31" s="4"/>
      <c r="J31" s="4"/>
      <c r="K31" s="12"/>
      <c r="L31" s="12"/>
      <c r="M31" s="12"/>
      <c r="N31" s="12"/>
      <c r="O31" s="4"/>
    </row>
    <row r="32" spans="1:15" s="10" customFormat="1" ht="33.6" customHeight="1" x14ac:dyDescent="0.25">
      <c r="A32" s="25" t="s">
        <v>26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5" s="10" customFormat="1" ht="35.450000000000003" customHeight="1" x14ac:dyDescent="0.25">
      <c r="A33" s="25" t="s">
        <v>24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1:15" s="10" customFormat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1:15" s="10" customFormat="1" ht="30" customHeight="1" x14ac:dyDescent="0.25">
      <c r="A35" s="23" t="s">
        <v>38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</sheetData>
  <mergeCells count="17">
    <mergeCell ref="N18:N19"/>
    <mergeCell ref="A18:A19"/>
    <mergeCell ref="B18:B19"/>
    <mergeCell ref="C18:D18"/>
    <mergeCell ref="A35:O35"/>
    <mergeCell ref="L12:M12"/>
    <mergeCell ref="B14:N14"/>
    <mergeCell ref="A32:O32"/>
    <mergeCell ref="A33:O33"/>
    <mergeCell ref="A34:O34"/>
    <mergeCell ref="O18:O19"/>
    <mergeCell ref="A17:B17"/>
    <mergeCell ref="C17:D17"/>
    <mergeCell ref="J18:J19"/>
    <mergeCell ref="K18:K19"/>
    <mergeCell ref="L18:L19"/>
    <mergeCell ref="M18:M19"/>
  </mergeCells>
  <conditionalFormatting sqref="N20 N29:N30 N22:N26">
    <cfRule type="containsText" dxfId="17" priority="22" operator="containsText" text="НЕ">
      <formula>NOT(ISERROR(SEARCH("НЕ",N20)))</formula>
    </cfRule>
    <cfRule type="containsText" dxfId="16" priority="23" operator="containsText" text="ОДНОРОДНЫЕ">
      <formula>NOT(ISERROR(SEARCH("ОДНОРОДНЫЕ",N20)))</formula>
    </cfRule>
    <cfRule type="containsText" dxfId="15" priority="24" operator="containsText" text="НЕОДНОРОДНЫЕ">
      <formula>NOT(ISERROR(SEARCH("НЕОДНОРОДНЫЕ",N20)))</formula>
    </cfRule>
  </conditionalFormatting>
  <conditionalFormatting sqref="N20 N29:N30 N22:N26">
    <cfRule type="containsText" dxfId="14" priority="19" operator="containsText" text="НЕОДНОРОДНЫЕ">
      <formula>NOT(ISERROR(SEARCH("НЕОДНОРОДНЫЕ",N20)))</formula>
    </cfRule>
    <cfRule type="containsText" dxfId="13" priority="20" operator="containsText" text="ОДНОРОДНЫЕ">
      <formula>NOT(ISERROR(SEARCH("ОДНОРОДНЫЕ",N20)))</formula>
    </cfRule>
    <cfRule type="containsText" dxfId="12" priority="21" operator="containsText" text="НЕОДНОРОДНЫЕ">
      <formula>NOT(ISERROR(SEARCH("НЕОДНОРОДНЫЕ",N20)))</formula>
    </cfRule>
  </conditionalFormatting>
  <conditionalFormatting sqref="N21">
    <cfRule type="containsText" dxfId="11" priority="10" operator="containsText" text="НЕ">
      <formula>NOT(ISERROR(SEARCH("НЕ",N21)))</formula>
    </cfRule>
    <cfRule type="containsText" dxfId="10" priority="11" operator="containsText" text="ОДНОРОДНЫЕ">
      <formula>NOT(ISERROR(SEARCH("ОДНОРОДНЫЕ",N21)))</formula>
    </cfRule>
    <cfRule type="containsText" dxfId="9" priority="12" operator="containsText" text="НЕОДНОРОДНЫЕ">
      <formula>NOT(ISERROR(SEARCH("НЕОДНОРОДНЫЕ",N21)))</formula>
    </cfRule>
  </conditionalFormatting>
  <conditionalFormatting sqref="N21">
    <cfRule type="containsText" dxfId="8" priority="7" operator="containsText" text="НЕОДНОРОДНЫЕ">
      <formula>NOT(ISERROR(SEARCH("НЕОДНОРОДНЫЕ",N21)))</formula>
    </cfRule>
    <cfRule type="containsText" dxfId="7" priority="8" operator="containsText" text="ОДНОРОДНЫЕ">
      <formula>NOT(ISERROR(SEARCH("ОДНОРОДНЫЕ",N21)))</formula>
    </cfRule>
    <cfRule type="containsText" dxfId="6" priority="9" operator="containsText" text="НЕОДНОРОДНЫЕ">
      <formula>NOT(ISERROR(SEARCH("НЕОДНОРОДНЫЕ",N21)))</formula>
    </cfRule>
  </conditionalFormatting>
  <conditionalFormatting sqref="N27:N28">
    <cfRule type="containsText" dxfId="5" priority="4" operator="containsText" text="НЕ">
      <formula>NOT(ISERROR(SEARCH("НЕ",N27)))</formula>
    </cfRule>
    <cfRule type="containsText" dxfId="4" priority="5" operator="containsText" text="ОДНОРОДНЫЕ">
      <formula>NOT(ISERROR(SEARCH("ОДНОРОДНЫЕ",N27)))</formula>
    </cfRule>
    <cfRule type="containsText" dxfId="3" priority="6" operator="containsText" text="НЕОДНОРОДНЫЕ">
      <formula>NOT(ISERROR(SEARCH("НЕОДНОРОДНЫЕ",N27)))</formula>
    </cfRule>
  </conditionalFormatting>
  <conditionalFormatting sqref="N27:N28">
    <cfRule type="containsText" dxfId="2" priority="1" operator="containsText" text="НЕОДНОРОДНЫЕ">
      <formula>NOT(ISERROR(SEARCH("НЕОДНОРОДНЫЕ",N27)))</formula>
    </cfRule>
    <cfRule type="containsText" dxfId="1" priority="2" operator="containsText" text="ОДНОРОДНЫЕ">
      <formula>NOT(ISERROR(SEARCH("ОДНОРОДНЫЕ",N27)))</formula>
    </cfRule>
    <cfRule type="containsText" dxfId="0" priority="3" operator="containsText" text="НЕОДНОРОДНЫЕ">
      <formula>NOT(ISERROR(SEARCH("НЕОДНОРОДНЫЕ",N27)))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2022-09-14T04:34:46Z</dcterms:modified>
</cp:coreProperties>
</file>