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1" i="1" l="1"/>
  <c r="N22" i="1"/>
  <c r="N23" i="1"/>
  <c r="N24" i="1"/>
  <c r="N25" i="1"/>
  <c r="N26" i="1"/>
  <c r="N27" i="1"/>
  <c r="O27" i="1" s="1"/>
  <c r="P27" i="1" s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O41" i="1" s="1"/>
  <c r="P41" i="1" s="1"/>
  <c r="N42" i="1"/>
  <c r="N43" i="1"/>
  <c r="O43" i="1" s="1"/>
  <c r="P43" i="1" s="1"/>
  <c r="N44" i="1"/>
  <c r="O44" i="1" s="1"/>
  <c r="P44" i="1" s="1"/>
  <c r="N45" i="1"/>
  <c r="N46" i="1"/>
  <c r="N47" i="1"/>
  <c r="N48" i="1"/>
  <c r="O48" i="1" s="1"/>
  <c r="P48" i="1" s="1"/>
  <c r="N49" i="1"/>
  <c r="N50" i="1"/>
  <c r="N51" i="1"/>
  <c r="N52" i="1"/>
  <c r="O52" i="1" s="1"/>
  <c r="P52" i="1" s="1"/>
  <c r="N53" i="1"/>
  <c r="N54" i="1"/>
  <c r="N55" i="1"/>
  <c r="N56" i="1"/>
  <c r="O56" i="1" s="1"/>
  <c r="P56" i="1" s="1"/>
  <c r="N57" i="1"/>
  <c r="N21" i="1"/>
  <c r="M57" i="1"/>
  <c r="L57" i="1"/>
  <c r="O57" i="1" s="1"/>
  <c r="P57" i="1" s="1"/>
  <c r="M56" i="1"/>
  <c r="L56" i="1"/>
  <c r="Q56" i="1" s="1"/>
  <c r="M55" i="1"/>
  <c r="L55" i="1"/>
  <c r="Q55" i="1" s="1"/>
  <c r="M54" i="1"/>
  <c r="L54" i="1"/>
  <c r="Q54" i="1" s="1"/>
  <c r="M53" i="1"/>
  <c r="L53" i="1"/>
  <c r="Q53" i="1" s="1"/>
  <c r="M52" i="1"/>
  <c r="L52" i="1"/>
  <c r="Q52" i="1"/>
  <c r="M51" i="1"/>
  <c r="L51" i="1"/>
  <c r="O51" i="1" s="1"/>
  <c r="P51" i="1" s="1"/>
  <c r="M50" i="1"/>
  <c r="L50" i="1"/>
  <c r="Q50" i="1" s="1"/>
  <c r="M49" i="1"/>
  <c r="L49" i="1"/>
  <c r="Q49" i="1" s="1"/>
  <c r="M48" i="1"/>
  <c r="L48" i="1"/>
  <c r="Q48" i="1" s="1"/>
  <c r="M47" i="1"/>
  <c r="L47" i="1"/>
  <c r="O47" i="1" s="1"/>
  <c r="P47" i="1" s="1"/>
  <c r="Q47" i="1"/>
  <c r="M46" i="1"/>
  <c r="L46" i="1"/>
  <c r="Q46" i="1" s="1"/>
  <c r="M45" i="1"/>
  <c r="L45" i="1"/>
  <c r="Q45" i="1" s="1"/>
  <c r="M44" i="1"/>
  <c r="L44" i="1"/>
  <c r="Q44" i="1" s="1"/>
  <c r="M43" i="1"/>
  <c r="L43" i="1"/>
  <c r="Q43" i="1"/>
  <c r="M42" i="1"/>
  <c r="L42" i="1"/>
  <c r="Q42" i="1" s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M21" i="1"/>
  <c r="L21" i="1"/>
  <c r="Q21" i="1" s="1"/>
  <c r="O55" i="1"/>
  <c r="P55" i="1" s="1"/>
  <c r="O49" i="1"/>
  <c r="P49" i="1" s="1"/>
  <c r="O28" i="1"/>
  <c r="P28" i="1" s="1"/>
  <c r="O25" i="1"/>
  <c r="P25" i="1" s="1"/>
  <c r="O54" i="1"/>
  <c r="P54" i="1" s="1"/>
  <c r="Q51" i="1"/>
  <c r="O37" i="1" l="1"/>
  <c r="P37" i="1" s="1"/>
  <c r="O33" i="1"/>
  <c r="P33" i="1" s="1"/>
  <c r="O29" i="1"/>
  <c r="P29" i="1" s="1"/>
  <c r="O22" i="1"/>
  <c r="P22" i="1" s="1"/>
  <c r="O45" i="1"/>
  <c r="P45" i="1" s="1"/>
  <c r="O40" i="1"/>
  <c r="P40" i="1" s="1"/>
  <c r="O36" i="1"/>
  <c r="P36" i="1" s="1"/>
  <c r="O32" i="1"/>
  <c r="P32" i="1" s="1"/>
  <c r="O24" i="1"/>
  <c r="P24" i="1" s="1"/>
  <c r="O46" i="1"/>
  <c r="P46" i="1" s="1"/>
  <c r="O39" i="1"/>
  <c r="P39" i="1" s="1"/>
  <c r="O35" i="1"/>
  <c r="P35" i="1" s="1"/>
  <c r="O31" i="1"/>
  <c r="P31" i="1" s="1"/>
  <c r="O23" i="1"/>
  <c r="P23" i="1" s="1"/>
  <c r="O26" i="1"/>
  <c r="P26" i="1" s="1"/>
  <c r="C18" i="1"/>
  <c r="O34" i="1"/>
  <c r="P34" i="1" s="1"/>
  <c r="Q57" i="1"/>
  <c r="O38" i="1"/>
  <c r="P38" i="1" s="1"/>
  <c r="O30" i="1"/>
  <c r="P30" i="1" s="1"/>
  <c r="O50" i="1"/>
  <c r="P50" i="1" s="1"/>
  <c r="O53" i="1"/>
  <c r="P53" i="1" s="1"/>
  <c r="O21" i="1"/>
  <c r="P21" i="1" s="1"/>
  <c r="O42" i="1"/>
  <c r="P42" i="1" s="1"/>
</calcChain>
</file>

<file path=xl/sharedStrings.xml><?xml version="1.0" encoding="utf-8"?>
<sst xmlns="http://schemas.openxmlformats.org/spreadsheetml/2006/main" count="105" uniqueCount="65">
  <si>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</si>
  <si>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</si>
  <si>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</si>
  <si>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</si>
  <si>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</si>
  <si>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</si>
  <si>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</si>
  <si>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</si>
  <si>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</si>
  <si>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</si>
  <si>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</si>
  <si>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</si>
  <si>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</si>
  <si>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</si>
  <si>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</si>
  <si>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</si>
  <si>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</si>
  <si>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</si>
  <si>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</si>
  <si>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</si>
  <si>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</si>
  <si>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</si>
  <si>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</si>
  <si>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</si>
  <si>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</si>
  <si>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</si>
  <si>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</si>
  <si>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 </t>
  </si>
  <si>
    <t>шт.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</si>
  <si>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</si>
  <si>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Метронидазол р-р для инфузий 5 мг/мл 100мл  №1</t>
  </si>
  <si>
    <t xml:space="preserve"> Левофлоксацин р-р для инфузий 5 мг/мл 100мл  №1</t>
  </si>
  <si>
    <t>Левофлоксацин таблетки п/о 500 мг №10</t>
  </si>
  <si>
    <t xml:space="preserve">Цефоперазон+
(Сульбактам) порошок для приготовления раствора для в/вен. и в/м введения 1г+1г- флаконы №1
</t>
  </si>
  <si>
    <t>Ко-тримоксазол (сульфаметоксазол+триметоприм) таблетки 480 мг №28</t>
  </si>
  <si>
    <t>Ванкомицин порошок для приготовления р-ра для инфузий, 1000 мг – флаконы №1</t>
  </si>
  <si>
    <t>Ципрофлоксацин р-р для инфузий 2 мг/мл, 100 мл - флаконы №1</t>
  </si>
  <si>
    <t>Ципрофлоксацин таблетки п/о 500 мг №1</t>
  </si>
  <si>
    <t>Амоксициллин + Клавулановая кислота таблетки  875 мг+125 мг №14</t>
  </si>
  <si>
    <t>Моксифлоксацин таблетки п/о  400 мг №5</t>
  </si>
  <si>
    <t>Кларитромицин таблетки п/о  500 мг №1</t>
  </si>
  <si>
    <t>Эртапенем лиоф.  для приготовления р-ра для инфузий, 1000 мг – флаконы №1</t>
  </si>
  <si>
    <t>КП вх.5265-10/22 от 05 /10/2022</t>
  </si>
  <si>
    <t>КП вх.5266-10/22 от 05 /10/2022</t>
  </si>
  <si>
    <t>КП вх.5267-10/22 от   05 /10/2022</t>
  </si>
  <si>
    <t>Цефоперазон+ (Сульбактам) порошок для приготовления раствора для в/в и в/м введения 2г+2г- флаконы №1</t>
  </si>
  <si>
    <t>Флуконазол   р-р д/инф. 2мг/мл 100 мл №1</t>
  </si>
  <si>
    <t>Амоксициллин таблетки (или капсулы)  500 мг №1</t>
  </si>
  <si>
    <t>Кларитромицин лиоф. для приготовления р-ра для инфузий, 500 мг №1</t>
  </si>
  <si>
    <t>Имипенем и циластатин  порошок для приготовления р-ра для инфузий 500мг+500мг флаконы №1</t>
  </si>
  <si>
    <t>Меропенем  порошок для приготовления р-ра для в/в введения 1,0 г флаконы №1</t>
  </si>
  <si>
    <t>Цефепим  порошок для приготовления раствора для в/вен. и в/м введения 1г флаконы  №1</t>
  </si>
  <si>
    <t>Азитромицин лиоф.  для р-ра для инфузий 500 мг №1</t>
  </si>
  <si>
    <t>Моксифлоксацин  р-р д/инф. 1.6 мг/мл, 250 мл №1</t>
  </si>
  <si>
    <t xml:space="preserve"> Нистатин  таблетки п/о 500000 ЕД  №20</t>
  </si>
  <si>
    <t>Гентамицин р-р для в/в и в/м  введения, 40 мг/мл 2 мл - ампулы №10</t>
  </si>
  <si>
    <t>Доксициклин таблетки  дисперг. 100 мг №1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</si>
  <si>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</si>
  <si>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</si>
  <si>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</si>
  <si>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</si>
  <si>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208-22</t>
  </si>
  <si>
    <t>на поставку лекарственных препаратов противомикробных для системного использования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</si>
  <si>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</si>
  <si>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1 781 555 (один миллион семьсот восемьдесят одна тысяча пятьсот пятьдесят пять) рублей 60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</si>
</sst>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18" zoomScale="85" zoomScaleNormal="85" zoomScalePageLayoutView="70" workbookViewId="0">
      <selection activeCell="E18" sqref="E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2.8554687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42"/>
      <c r="B1" s="42"/>
      <c r="C1" s="42"/>
      <c r="D1" s="42"/>
      <c r="M1" s="42"/>
      <c r="N1" s="42"/>
      <c r="O1" s="42"/>
      <c r="P1" s="42"/>
      <c r="Q1" s="62" t="s">
        <v>57</v>
      </c>
    </row>
    <row r="2" spans="1:17" x14ac:dyDescent="0.25">
      <c r="A2" s="42"/>
      <c r="B2" s="42"/>
      <c r="C2" s="42"/>
      <c r="D2" s="42"/>
      <c r="M2" s="42"/>
      <c r="N2" s="42"/>
      <c r="O2" s="42"/>
      <c r="P2" s="42"/>
      <c r="Q2" s="62" t="s">
        <v>58</v>
      </c>
    </row>
    <row r="3" spans="1:17" x14ac:dyDescent="0.25">
      <c r="A3" s="42"/>
      <c r="B3" s="42"/>
      <c r="C3" s="42"/>
      <c r="D3" s="42"/>
      <c r="M3" s="42"/>
      <c r="N3" s="42"/>
      <c r="O3" s="42"/>
      <c r="P3" s="42"/>
      <c r="Q3" s="62" t="s">
        <v>62</v>
      </c>
    </row>
    <row r="4" spans="1:17" x14ac:dyDescent="0.25">
      <c r="A4" s="42"/>
      <c r="B4" s="42"/>
      <c r="C4" s="42"/>
      <c r="D4" s="42"/>
      <c r="M4" s="42"/>
      <c r="N4" s="42"/>
      <c r="O4" s="42"/>
      <c r="P4" s="42"/>
      <c r="Q4" s="62" t="s">
        <v>59</v>
      </c>
    </row>
    <row r="5" spans="1:17" x14ac:dyDescent="0.25">
      <c r="A5" s="42"/>
      <c r="B5" s="42"/>
      <c r="C5" s="42"/>
      <c r="D5" s="42"/>
      <c r="M5" s="42"/>
      <c r="N5" s="42"/>
      <c r="O5" s="42"/>
      <c r="P5" s="42"/>
      <c r="Q5" s="62" t="s">
        <v>60</v>
      </c>
    </row>
    <row r="6" spans="1:17" x14ac:dyDescent="0.25">
      <c r="A6" s="42"/>
      <c r="B6" s="42"/>
      <c r="C6" s="42"/>
      <c r="D6" s="42"/>
      <c r="M6" s="42"/>
      <c r="N6" s="42"/>
      <c r="O6" s="42"/>
      <c r="P6" s="42"/>
      <c r="Q6" s="62" t="s">
        <v>61</v>
      </c>
    </row>
    <row r="7" spans="1:17" hidden="1" x14ac:dyDescent="0.25">
      <c r="A7" s="18"/>
      <c r="B7" s="18"/>
      <c r="C7" s="18"/>
      <c r="D7" s="18"/>
      <c r="M7" s="18"/>
      <c r="N7" s="18"/>
      <c r="O7" s="18"/>
      <c r="P7" s="18"/>
    </row>
    <row r="8" spans="1:17" x14ac:dyDescent="0.25">
      <c r="A8" s="18"/>
      <c r="B8" s="18"/>
      <c r="C8" s="18"/>
      <c r="D8" s="18"/>
      <c r="M8" s="18"/>
      <c r="N8" s="18"/>
      <c r="O8" s="18"/>
      <c r="P8" s="18"/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1" t="s">
        <v>16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21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12" t="s">
        <v>17</v>
      </c>
    </row>
    <row r="12" spans="1:17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8"/>
      <c r="O12" s="8"/>
      <c r="P12" s="8"/>
      <c r="Q12" s="9"/>
    </row>
    <row r="13" spans="1:17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8"/>
      <c r="N13" s="48" t="s">
        <v>20</v>
      </c>
      <c r="O13" s="48"/>
      <c r="P13" s="8"/>
      <c r="Q13" s="4" t="s">
        <v>18</v>
      </c>
    </row>
    <row r="14" spans="1:17" ht="18.75" x14ac:dyDescent="0.25">
      <c r="Q14" s="5"/>
    </row>
    <row r="15" spans="1:17" ht="18.75" x14ac:dyDescent="0.25">
      <c r="B15" s="49" t="s">
        <v>19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"/>
    </row>
    <row r="16" spans="1:17" ht="15.75" hidden="1" x14ac:dyDescent="0.25">
      <c r="B16" s="22"/>
      <c r="C16" s="22"/>
      <c r="D16" s="50"/>
      <c r="E16" s="50"/>
      <c r="F16" s="50"/>
      <c r="G16" s="50"/>
      <c r="H16" s="50"/>
      <c r="I16" s="50"/>
      <c r="J16" s="50"/>
      <c r="K16" s="50"/>
      <c r="L16" s="50"/>
      <c r="M16" s="22"/>
      <c r="N16" s="22"/>
      <c r="O16" s="22"/>
      <c r="P16" s="22"/>
    </row>
    <row r="18" spans="1:17" s="8" customFormat="1" ht="54.75" customHeight="1" x14ac:dyDescent="0.25">
      <c r="A18" s="52" t="s">
        <v>14</v>
      </c>
      <c r="B18" s="53"/>
      <c r="C18" s="54">
        <f>SUMIF(Q21:Q57,"&gt;0")</f>
        <v>1781555.6033333335</v>
      </c>
      <c r="D18" s="53"/>
      <c r="E18" s="15" t="s">
        <v>42</v>
      </c>
      <c r="F18" s="15" t="s">
        <v>43</v>
      </c>
      <c r="G18" s="15" t="s">
        <v>44</v>
      </c>
      <c r="H18" s="27" t="s">
        <v>27</v>
      </c>
      <c r="I18" s="15"/>
      <c r="J18" s="15"/>
      <c r="K18" s="27"/>
      <c r="L18" s="6"/>
      <c r="M18" s="7"/>
      <c r="N18" s="7"/>
      <c r="O18" s="7"/>
      <c r="P18" s="7"/>
      <c r="Q18" s="6"/>
    </row>
    <row r="19" spans="1:17" s="8" customFormat="1" ht="30" customHeight="1" x14ac:dyDescent="0.25">
      <c r="A19" s="57" t="s">
        <v>0</v>
      </c>
      <c r="B19" s="57" t="s">
        <v>1</v>
      </c>
      <c r="C19" s="57" t="s">
        <v>2</v>
      </c>
      <c r="D19" s="5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13" t="s">
        <v>25</v>
      </c>
      <c r="K19" s="13" t="s">
        <v>26</v>
      </c>
      <c r="L19" s="55" t="s">
        <v>15</v>
      </c>
      <c r="M19" s="57" t="s">
        <v>11</v>
      </c>
      <c r="N19" s="57" t="s">
        <v>12</v>
      </c>
      <c r="O19" s="57" t="s">
        <v>13</v>
      </c>
      <c r="P19" s="57" t="s">
        <v>9</v>
      </c>
      <c r="Q19" s="51" t="s">
        <v>10</v>
      </c>
    </row>
    <row r="20" spans="1:17" s="8" customFormat="1" ht="30" x14ac:dyDescent="0.25">
      <c r="A20" s="57"/>
      <c r="B20" s="58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25" t="s">
        <v>6</v>
      </c>
      <c r="J20" s="25" t="s">
        <v>6</v>
      </c>
      <c r="K20" s="6" t="s">
        <v>6</v>
      </c>
      <c r="L20" s="56"/>
      <c r="M20" s="57"/>
      <c r="N20" s="57"/>
      <c r="O20" s="57"/>
      <c r="P20" s="57"/>
      <c r="Q20" s="51"/>
    </row>
    <row r="21" spans="1:17" s="8" customFormat="1" ht="54" customHeight="1" x14ac:dyDescent="0.25">
      <c r="A21" s="30">
        <v>1</v>
      </c>
      <c r="B21" s="43" t="s">
        <v>34</v>
      </c>
      <c r="C21" s="26" t="s">
        <v>24</v>
      </c>
      <c r="D21" s="19">
        <v>80</v>
      </c>
      <c r="E21" s="13">
        <v>98.81</v>
      </c>
      <c r="F21" s="13">
        <v>98.03</v>
      </c>
      <c r="G21" s="13">
        <v>97.54</v>
      </c>
      <c r="H21" s="13"/>
      <c r="I21" s="13"/>
      <c r="J21" s="13"/>
      <c r="K21" s="13"/>
      <c r="L21" s="16">
        <f t="shared" ref="L21:L40" si="0">AVERAGE(E21:K21)</f>
        <v>98.126666666666665</v>
      </c>
      <c r="M21" s="17">
        <f t="shared" ref="M21:M40" si="1">COUNT(E21:K21)</f>
        <v>3</v>
      </c>
      <c r="N21" s="17">
        <f>STDEV(E21:K21)</f>
        <v>0.64049460054970886</v>
      </c>
      <c r="O21" s="17">
        <f>N21/L21*100</f>
        <v>0.6527222643009466</v>
      </c>
      <c r="P21" s="17" t="str">
        <f>IF(O21&lt;33,"ОДНОРОДНЫЕ","НЕОДНОРОДНЫЕ")</f>
        <v>ОДНОРОДНЫЕ</v>
      </c>
      <c r="Q21" s="16">
        <f>D21*L21</f>
        <v>7850.1333333333332</v>
      </c>
    </row>
    <row r="22" spans="1:17" s="8" customFormat="1" ht="77.25" customHeight="1" x14ac:dyDescent="0.25">
      <c r="A22" s="30">
        <v>2</v>
      </c>
      <c r="B22" s="60" t="s">
        <v>45</v>
      </c>
      <c r="C22" s="26" t="s">
        <v>24</v>
      </c>
      <c r="D22" s="19">
        <v>60</v>
      </c>
      <c r="E22" s="13">
        <v>775.02</v>
      </c>
      <c r="F22" s="13">
        <v>768.87</v>
      </c>
      <c r="G22" s="13">
        <v>765.04</v>
      </c>
      <c r="H22" s="13"/>
      <c r="I22" s="13"/>
      <c r="J22" s="13"/>
      <c r="K22" s="13"/>
      <c r="L22" s="28">
        <f t="shared" si="0"/>
        <v>769.64333333333332</v>
      </c>
      <c r="M22" s="29">
        <f t="shared" si="1"/>
        <v>3</v>
      </c>
      <c r="N22" s="41">
        <f t="shared" ref="N22:N57" si="2">STDEV(E22:K22)</f>
        <v>5.0347426283111432</v>
      </c>
      <c r="O22" s="41">
        <f t="shared" ref="O22:O57" si="3">N22/L22*100</f>
        <v>0.65416569081494158</v>
      </c>
      <c r="P22" s="41" t="str">
        <f t="shared" ref="P22:P57" si="4">IF(O22&lt;33,"ОДНОРОДНЫЕ","НЕОДНОРОДНЫЕ")</f>
        <v>ОДНОРОДНЫЕ</v>
      </c>
      <c r="Q22" s="40">
        <f t="shared" ref="Q22:Q57" si="5">D22*L22</f>
        <v>46178.6</v>
      </c>
    </row>
    <row r="23" spans="1:17" s="8" customFormat="1" ht="78" customHeight="1" x14ac:dyDescent="0.25">
      <c r="A23" s="30">
        <v>3</v>
      </c>
      <c r="B23" s="44" t="s">
        <v>33</v>
      </c>
      <c r="C23" s="26" t="s">
        <v>24</v>
      </c>
      <c r="D23" s="19">
        <v>230</v>
      </c>
      <c r="E23" s="13">
        <v>233.28</v>
      </c>
      <c r="F23" s="13">
        <v>231.43</v>
      </c>
      <c r="G23" s="13">
        <v>230.28</v>
      </c>
      <c r="H23" s="13"/>
      <c r="I23" s="13"/>
      <c r="J23" s="13"/>
      <c r="K23" s="13"/>
      <c r="L23" s="28">
        <f t="shared" si="0"/>
        <v>231.66333333333333</v>
      </c>
      <c r="M23" s="29">
        <f t="shared" si="1"/>
        <v>3</v>
      </c>
      <c r="N23" s="41">
        <f t="shared" si="2"/>
        <v>1.5135499110810096</v>
      </c>
      <c r="O23" s="41">
        <f t="shared" si="3"/>
        <v>0.65334029744931998</v>
      </c>
      <c r="P23" s="41" t="str">
        <f t="shared" si="4"/>
        <v>ОДНОРОДНЫЕ</v>
      </c>
      <c r="Q23" s="40">
        <f t="shared" si="5"/>
        <v>53282.566666666666</v>
      </c>
    </row>
    <row r="24" spans="1:17" s="8" customFormat="1" ht="58.5" customHeight="1" x14ac:dyDescent="0.25">
      <c r="A24" s="30">
        <v>4</v>
      </c>
      <c r="B24" s="45" t="s">
        <v>35</v>
      </c>
      <c r="C24" s="26" t="s">
        <v>24</v>
      </c>
      <c r="D24" s="19">
        <v>200</v>
      </c>
      <c r="E24" s="13">
        <v>425.48</v>
      </c>
      <c r="F24" s="13">
        <v>422.1</v>
      </c>
      <c r="G24" s="13">
        <v>420</v>
      </c>
      <c r="H24" s="13"/>
      <c r="I24" s="13"/>
      <c r="J24" s="13"/>
      <c r="K24" s="13"/>
      <c r="L24" s="28">
        <f t="shared" si="0"/>
        <v>422.52666666666664</v>
      </c>
      <c r="M24" s="29">
        <f t="shared" si="1"/>
        <v>3</v>
      </c>
      <c r="N24" s="41">
        <f t="shared" si="2"/>
        <v>2.7648025848753428</v>
      </c>
      <c r="O24" s="41">
        <f t="shared" si="3"/>
        <v>0.65434984416179087</v>
      </c>
      <c r="P24" s="41" t="str">
        <f t="shared" si="4"/>
        <v>ОДНОРОДНЫЕ</v>
      </c>
      <c r="Q24" s="40">
        <f t="shared" si="5"/>
        <v>84505.333333333328</v>
      </c>
    </row>
    <row r="25" spans="1:17" s="8" customFormat="1" ht="30" customHeight="1" x14ac:dyDescent="0.25">
      <c r="A25" s="30">
        <v>5</v>
      </c>
      <c r="B25" s="45" t="s">
        <v>46</v>
      </c>
      <c r="C25" s="26" t="s">
        <v>24</v>
      </c>
      <c r="D25" s="19">
        <v>120</v>
      </c>
      <c r="E25" s="13">
        <v>121.56</v>
      </c>
      <c r="F25" s="13">
        <v>120.6</v>
      </c>
      <c r="G25" s="13">
        <v>120</v>
      </c>
      <c r="H25" s="13"/>
      <c r="I25" s="13"/>
      <c r="J25" s="13"/>
      <c r="K25" s="13"/>
      <c r="L25" s="28">
        <f t="shared" si="0"/>
        <v>120.71999999999998</v>
      </c>
      <c r="M25" s="29">
        <f t="shared" si="1"/>
        <v>3</v>
      </c>
      <c r="N25" s="41">
        <f t="shared" si="2"/>
        <v>0.78689262291624174</v>
      </c>
      <c r="O25" s="41">
        <f t="shared" si="3"/>
        <v>0.65183285529841106</v>
      </c>
      <c r="P25" s="41" t="str">
        <f t="shared" si="4"/>
        <v>ОДНОРОДНЫЕ</v>
      </c>
      <c r="Q25" s="40">
        <f t="shared" si="5"/>
        <v>14486.399999999998</v>
      </c>
    </row>
    <row r="26" spans="1:17" s="8" customFormat="1" ht="45" customHeight="1" x14ac:dyDescent="0.25">
      <c r="A26" s="30">
        <v>6</v>
      </c>
      <c r="B26" s="35" t="s">
        <v>30</v>
      </c>
      <c r="C26" s="26" t="s">
        <v>24</v>
      </c>
      <c r="D26" s="19">
        <v>3000</v>
      </c>
      <c r="E26" s="13">
        <v>30.39</v>
      </c>
      <c r="F26" s="13">
        <v>30.15</v>
      </c>
      <c r="G26" s="13">
        <v>30</v>
      </c>
      <c r="H26" s="13"/>
      <c r="I26" s="13"/>
      <c r="J26" s="13"/>
      <c r="K26" s="13"/>
      <c r="L26" s="28">
        <f t="shared" si="0"/>
        <v>30.179999999999996</v>
      </c>
      <c r="M26" s="29">
        <f t="shared" si="1"/>
        <v>3</v>
      </c>
      <c r="N26" s="41">
        <f t="shared" si="2"/>
        <v>0.19672315572906043</v>
      </c>
      <c r="O26" s="41">
        <f t="shared" si="3"/>
        <v>0.65183285529841106</v>
      </c>
      <c r="P26" s="41" t="str">
        <f t="shared" si="4"/>
        <v>ОДНОРОДНЫЕ</v>
      </c>
      <c r="Q26" s="40">
        <f t="shared" si="5"/>
        <v>90539.999999999985</v>
      </c>
    </row>
    <row r="27" spans="1:17" s="8" customFormat="1" ht="33.75" customHeight="1" x14ac:dyDescent="0.25">
      <c r="A27" s="30">
        <v>7</v>
      </c>
      <c r="B27" s="45" t="s">
        <v>47</v>
      </c>
      <c r="C27" s="26" t="s">
        <v>28</v>
      </c>
      <c r="D27" s="19">
        <v>700</v>
      </c>
      <c r="E27" s="13">
        <v>6.9589999999999996</v>
      </c>
      <c r="F27" s="13">
        <v>6.9009999999999998</v>
      </c>
      <c r="G27" s="13">
        <v>6.867</v>
      </c>
      <c r="H27" s="13"/>
      <c r="I27" s="13"/>
      <c r="J27" s="13"/>
      <c r="K27" s="13"/>
      <c r="L27" s="28">
        <f t="shared" si="0"/>
        <v>6.9089999999999998</v>
      </c>
      <c r="M27" s="29">
        <f t="shared" si="1"/>
        <v>3</v>
      </c>
      <c r="N27" s="41">
        <f t="shared" si="2"/>
        <v>4.6518813398451854E-2</v>
      </c>
      <c r="O27" s="41">
        <f t="shared" si="3"/>
        <v>0.67330747428646487</v>
      </c>
      <c r="P27" s="41" t="str">
        <f t="shared" si="4"/>
        <v>ОДНОРОДНЫЕ</v>
      </c>
      <c r="Q27" s="40">
        <f t="shared" si="5"/>
        <v>4836.3</v>
      </c>
    </row>
    <row r="28" spans="1:17" s="10" customFormat="1" ht="48.75" customHeight="1" x14ac:dyDescent="0.25">
      <c r="A28" s="23">
        <v>8</v>
      </c>
      <c r="B28" s="44" t="s">
        <v>48</v>
      </c>
      <c r="C28" s="26" t="s">
        <v>24</v>
      </c>
      <c r="D28" s="19">
        <v>40</v>
      </c>
      <c r="E28" s="13">
        <v>583.14</v>
      </c>
      <c r="F28" s="13">
        <v>578.51</v>
      </c>
      <c r="G28" s="13">
        <v>575.63</v>
      </c>
      <c r="H28" s="13"/>
      <c r="I28" s="13"/>
      <c r="J28" s="13"/>
      <c r="K28" s="13"/>
      <c r="L28" s="28">
        <f t="shared" si="0"/>
        <v>579.09333333333336</v>
      </c>
      <c r="M28" s="29">
        <f t="shared" si="1"/>
        <v>3</v>
      </c>
      <c r="N28" s="41">
        <f t="shared" si="2"/>
        <v>3.7888300744864898</v>
      </c>
      <c r="O28" s="41">
        <f t="shared" si="3"/>
        <v>0.65426933041648261</v>
      </c>
      <c r="P28" s="41" t="str">
        <f t="shared" si="4"/>
        <v>ОДНОРОДНЫЕ</v>
      </c>
      <c r="Q28" s="40">
        <f t="shared" si="5"/>
        <v>23163.733333333334</v>
      </c>
    </row>
    <row r="29" spans="1:17" s="10" customFormat="1" ht="42.75" hidden="1" customHeight="1" x14ac:dyDescent="0.25">
      <c r="A29" s="21"/>
      <c r="B29" s="46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28" t="e">
        <f t="shared" si="0"/>
        <v>#DIV/0!</v>
      </c>
      <c r="M29" s="29">
        <f t="shared" si="1"/>
        <v>0</v>
      </c>
      <c r="N29" s="41" t="e">
        <f t="shared" si="2"/>
        <v>#DIV/0!</v>
      </c>
      <c r="O29" s="41" t="e">
        <f t="shared" si="3"/>
        <v>#DIV/0!</v>
      </c>
      <c r="P29" s="41" t="e">
        <f t="shared" si="4"/>
        <v>#DIV/0!</v>
      </c>
      <c r="Q29" s="40" t="e">
        <f t="shared" si="5"/>
        <v>#DIV/0!</v>
      </c>
    </row>
    <row r="30" spans="1:17" s="10" customFormat="1" ht="50.25" hidden="1" customHeight="1" x14ac:dyDescent="0.25">
      <c r="A30" s="21"/>
      <c r="B30" s="45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28" t="e">
        <f t="shared" si="0"/>
        <v>#DIV/0!</v>
      </c>
      <c r="M30" s="29">
        <f t="shared" si="1"/>
        <v>0</v>
      </c>
      <c r="N30" s="41" t="e">
        <f t="shared" si="2"/>
        <v>#DIV/0!</v>
      </c>
      <c r="O30" s="41" t="e">
        <f t="shared" si="3"/>
        <v>#DIV/0!</v>
      </c>
      <c r="P30" s="41" t="e">
        <f t="shared" si="4"/>
        <v>#DIV/0!</v>
      </c>
      <c r="Q30" s="40" t="e">
        <f t="shared" si="5"/>
        <v>#DIV/0!</v>
      </c>
    </row>
    <row r="31" spans="1:17" s="10" customFormat="1" ht="40.5" hidden="1" customHeight="1" x14ac:dyDescent="0.25">
      <c r="A31" s="21"/>
      <c r="B31" s="45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28" t="e">
        <f t="shared" si="0"/>
        <v>#DIV/0!</v>
      </c>
      <c r="M31" s="29">
        <f t="shared" si="1"/>
        <v>0</v>
      </c>
      <c r="N31" s="41" t="e">
        <f t="shared" si="2"/>
        <v>#DIV/0!</v>
      </c>
      <c r="O31" s="41" t="e">
        <f t="shared" si="3"/>
        <v>#DIV/0!</v>
      </c>
      <c r="P31" s="41" t="e">
        <f t="shared" si="4"/>
        <v>#DIV/0!</v>
      </c>
      <c r="Q31" s="40" t="e">
        <f t="shared" si="5"/>
        <v>#DIV/0!</v>
      </c>
    </row>
    <row r="32" spans="1:17" s="20" customFormat="1" ht="36.75" hidden="1" customHeight="1" x14ac:dyDescent="0.25">
      <c r="A32" s="21"/>
      <c r="B32" s="45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28" t="e">
        <f t="shared" si="0"/>
        <v>#DIV/0!</v>
      </c>
      <c r="M32" s="29">
        <f t="shared" si="1"/>
        <v>0</v>
      </c>
      <c r="N32" s="41" t="e">
        <f t="shared" si="2"/>
        <v>#DIV/0!</v>
      </c>
      <c r="O32" s="41" t="e">
        <f t="shared" si="3"/>
        <v>#DIV/0!</v>
      </c>
      <c r="P32" s="41" t="e">
        <f t="shared" si="4"/>
        <v>#DIV/0!</v>
      </c>
      <c r="Q32" s="40" t="e">
        <f t="shared" si="5"/>
        <v>#DIV/0!</v>
      </c>
    </row>
    <row r="33" spans="1:18" ht="36.75" hidden="1" customHeight="1" x14ac:dyDescent="0.25">
      <c r="A33" s="21"/>
      <c r="B33" s="45"/>
      <c r="C33" s="19" t="s">
        <v>28</v>
      </c>
      <c r="D33" s="19"/>
      <c r="E33" s="13"/>
      <c r="F33" s="13"/>
      <c r="G33" s="13"/>
      <c r="H33" s="13"/>
      <c r="I33" s="13"/>
      <c r="J33" s="13"/>
      <c r="K33" s="13"/>
      <c r="L33" s="28" t="e">
        <f t="shared" si="0"/>
        <v>#DIV/0!</v>
      </c>
      <c r="M33" s="29">
        <f t="shared" si="1"/>
        <v>0</v>
      </c>
      <c r="N33" s="41" t="e">
        <f t="shared" si="2"/>
        <v>#DIV/0!</v>
      </c>
      <c r="O33" s="41" t="e">
        <f t="shared" si="3"/>
        <v>#DIV/0!</v>
      </c>
      <c r="P33" s="41" t="e">
        <f t="shared" si="4"/>
        <v>#DIV/0!</v>
      </c>
      <c r="Q33" s="40" t="e">
        <f t="shared" si="5"/>
        <v>#DIV/0!</v>
      </c>
    </row>
    <row r="34" spans="1:18" ht="51" hidden="1" customHeight="1" x14ac:dyDescent="0.25">
      <c r="A34" s="24"/>
      <c r="B34" s="45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28" t="e">
        <f t="shared" si="0"/>
        <v>#DIV/0!</v>
      </c>
      <c r="M34" s="29">
        <f t="shared" si="1"/>
        <v>0</v>
      </c>
      <c r="N34" s="41" t="e">
        <f t="shared" si="2"/>
        <v>#DIV/0!</v>
      </c>
      <c r="O34" s="41" t="e">
        <f t="shared" si="3"/>
        <v>#DIV/0!</v>
      </c>
      <c r="P34" s="41" t="e">
        <f t="shared" si="4"/>
        <v>#DIV/0!</v>
      </c>
      <c r="Q34" s="40" t="e">
        <f t="shared" si="5"/>
        <v>#DIV/0!</v>
      </c>
    </row>
    <row r="35" spans="1:18" hidden="1" x14ac:dyDescent="0.25">
      <c r="A35" s="24"/>
      <c r="B35" s="45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28" t="e">
        <f t="shared" si="0"/>
        <v>#DIV/0!</v>
      </c>
      <c r="M35" s="29">
        <f t="shared" si="1"/>
        <v>0</v>
      </c>
      <c r="N35" s="41" t="e">
        <f t="shared" si="2"/>
        <v>#DIV/0!</v>
      </c>
      <c r="O35" s="41" t="e">
        <f t="shared" si="3"/>
        <v>#DIV/0!</v>
      </c>
      <c r="P35" s="41" t="e">
        <f t="shared" si="4"/>
        <v>#DIV/0!</v>
      </c>
      <c r="Q35" s="40" t="e">
        <f t="shared" si="5"/>
        <v>#DIV/0!</v>
      </c>
    </row>
    <row r="36" spans="1:18" s="10" customFormat="1" ht="51" hidden="1" customHeight="1" x14ac:dyDescent="0.25">
      <c r="A36" s="29"/>
      <c r="B36" s="46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28" t="e">
        <f t="shared" si="0"/>
        <v>#DIV/0!</v>
      </c>
      <c r="M36" s="29">
        <f t="shared" si="1"/>
        <v>0</v>
      </c>
      <c r="N36" s="41" t="e">
        <f t="shared" si="2"/>
        <v>#DIV/0!</v>
      </c>
      <c r="O36" s="41" t="e">
        <f t="shared" si="3"/>
        <v>#DIV/0!</v>
      </c>
      <c r="P36" s="41" t="e">
        <f t="shared" si="4"/>
        <v>#DIV/0!</v>
      </c>
      <c r="Q36" s="40" t="e">
        <f t="shared" si="5"/>
        <v>#DIV/0!</v>
      </c>
    </row>
    <row r="37" spans="1:18" s="10" customFormat="1" ht="76.5" hidden="1" customHeight="1" x14ac:dyDescent="0.25">
      <c r="A37" s="29"/>
      <c r="B37" s="45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28" t="e">
        <f t="shared" si="0"/>
        <v>#DIV/0!</v>
      </c>
      <c r="M37" s="29">
        <f t="shared" si="1"/>
        <v>0</v>
      </c>
      <c r="N37" s="41" t="e">
        <f t="shared" si="2"/>
        <v>#DIV/0!</v>
      </c>
      <c r="O37" s="41" t="e">
        <f t="shared" si="3"/>
        <v>#DIV/0!</v>
      </c>
      <c r="P37" s="41" t="e">
        <f t="shared" si="4"/>
        <v>#DIV/0!</v>
      </c>
      <c r="Q37" s="40" t="e">
        <f t="shared" si="5"/>
        <v>#DIV/0!</v>
      </c>
    </row>
    <row r="38" spans="1:18" s="10" customFormat="1" ht="55.5" hidden="1" customHeight="1" x14ac:dyDescent="0.25">
      <c r="A38" s="29"/>
      <c r="B38" s="45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28" t="e">
        <f t="shared" si="0"/>
        <v>#DIV/0!</v>
      </c>
      <c r="M38" s="29">
        <f t="shared" si="1"/>
        <v>0</v>
      </c>
      <c r="N38" s="41" t="e">
        <f t="shared" si="2"/>
        <v>#DIV/0!</v>
      </c>
      <c r="O38" s="41" t="e">
        <f t="shared" si="3"/>
        <v>#DIV/0!</v>
      </c>
      <c r="P38" s="41" t="e">
        <f t="shared" si="4"/>
        <v>#DIV/0!</v>
      </c>
      <c r="Q38" s="40" t="e">
        <f t="shared" si="5"/>
        <v>#DIV/0!</v>
      </c>
    </row>
    <row r="39" spans="1:18" s="20" customFormat="1" ht="47.25" hidden="1" customHeight="1" x14ac:dyDescent="0.25">
      <c r="A39" s="29"/>
      <c r="B39" s="45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28" t="e">
        <f t="shared" si="0"/>
        <v>#DIV/0!</v>
      </c>
      <c r="M39" s="29">
        <f t="shared" si="1"/>
        <v>0</v>
      </c>
      <c r="N39" s="41" t="e">
        <f t="shared" si="2"/>
        <v>#DIV/0!</v>
      </c>
      <c r="O39" s="41" t="e">
        <f t="shared" si="3"/>
        <v>#DIV/0!</v>
      </c>
      <c r="P39" s="41" t="e">
        <f t="shared" si="4"/>
        <v>#DIV/0!</v>
      </c>
      <c r="Q39" s="40" t="e">
        <f t="shared" si="5"/>
        <v>#DIV/0!</v>
      </c>
    </row>
    <row r="40" spans="1:18" ht="36.75" hidden="1" customHeight="1" x14ac:dyDescent="0.25">
      <c r="A40" s="29"/>
      <c r="B40" s="45"/>
      <c r="C40" s="19" t="s">
        <v>24</v>
      </c>
      <c r="D40" s="19"/>
      <c r="E40" s="13"/>
      <c r="F40" s="13"/>
      <c r="G40" s="13"/>
      <c r="H40" s="13"/>
      <c r="I40" s="13"/>
      <c r="J40" s="13"/>
      <c r="K40" s="13"/>
      <c r="L40" s="28" t="e">
        <f t="shared" si="0"/>
        <v>#DIV/0!</v>
      </c>
      <c r="M40" s="29">
        <f t="shared" si="1"/>
        <v>0</v>
      </c>
      <c r="N40" s="41" t="e">
        <f t="shared" si="2"/>
        <v>#DIV/0!</v>
      </c>
      <c r="O40" s="41" t="e">
        <f t="shared" si="3"/>
        <v>#DIV/0!</v>
      </c>
      <c r="P40" s="41" t="e">
        <f t="shared" si="4"/>
        <v>#DIV/0!</v>
      </c>
      <c r="Q40" s="40" t="e">
        <f t="shared" si="5"/>
        <v>#DIV/0!</v>
      </c>
    </row>
    <row r="41" spans="1:18" hidden="1" x14ac:dyDescent="0.25">
      <c r="B41" s="47"/>
      <c r="N41" s="41" t="e">
        <f t="shared" si="2"/>
        <v>#DIV/0!</v>
      </c>
      <c r="O41" s="41" t="e">
        <f t="shared" si="3"/>
        <v>#DIV/0!</v>
      </c>
      <c r="P41" s="41" t="e">
        <f t="shared" si="4"/>
        <v>#DIV/0!</v>
      </c>
      <c r="Q41" s="40">
        <f t="shared" si="5"/>
        <v>0</v>
      </c>
    </row>
    <row r="42" spans="1:18" ht="51" customHeight="1" x14ac:dyDescent="0.25">
      <c r="A42" s="33">
        <v>9</v>
      </c>
      <c r="B42" s="45" t="s">
        <v>36</v>
      </c>
      <c r="C42" s="26" t="s">
        <v>24</v>
      </c>
      <c r="D42" s="19">
        <v>70</v>
      </c>
      <c r="E42" s="13">
        <v>30.39</v>
      </c>
      <c r="F42" s="13">
        <v>30.15</v>
      </c>
      <c r="G42" s="13">
        <v>30</v>
      </c>
      <c r="H42" s="13"/>
      <c r="I42" s="13"/>
      <c r="J42" s="13"/>
      <c r="K42" s="13"/>
      <c r="L42" s="32">
        <f t="shared" ref="L42:L49" si="6">AVERAGE(E42:K42)</f>
        <v>30.179999999999996</v>
      </c>
      <c r="M42" s="31">
        <f t="shared" ref="M42:M49" si="7">COUNT(E42:K42)</f>
        <v>3</v>
      </c>
      <c r="N42" s="41">
        <f t="shared" si="2"/>
        <v>0.19672315572906043</v>
      </c>
      <c r="O42" s="41">
        <f t="shared" si="3"/>
        <v>0.65183285529841106</v>
      </c>
      <c r="P42" s="41" t="str">
        <f t="shared" si="4"/>
        <v>ОДНОРОДНЫЕ</v>
      </c>
      <c r="Q42" s="40">
        <f t="shared" si="5"/>
        <v>2112.6</v>
      </c>
    </row>
    <row r="43" spans="1:18" ht="30.75" customHeight="1" x14ac:dyDescent="0.25">
      <c r="A43" s="33">
        <v>10</v>
      </c>
      <c r="B43" s="34" t="s">
        <v>37</v>
      </c>
      <c r="C43" s="26" t="s">
        <v>28</v>
      </c>
      <c r="D43" s="19">
        <v>300</v>
      </c>
      <c r="E43" s="13">
        <v>5.0650000000000004</v>
      </c>
      <c r="F43" s="13">
        <v>5.0250000000000004</v>
      </c>
      <c r="G43" s="13">
        <v>5</v>
      </c>
      <c r="H43" s="13"/>
      <c r="I43" s="13"/>
      <c r="J43" s="13"/>
      <c r="K43" s="13"/>
      <c r="L43" s="32">
        <f t="shared" si="6"/>
        <v>5.03</v>
      </c>
      <c r="M43" s="31">
        <f t="shared" si="7"/>
        <v>3</v>
      </c>
      <c r="N43" s="41">
        <f t="shared" si="2"/>
        <v>3.2787192621510183E-2</v>
      </c>
      <c r="O43" s="41">
        <f t="shared" si="3"/>
        <v>0.65183285529841317</v>
      </c>
      <c r="P43" s="41" t="str">
        <f t="shared" si="4"/>
        <v>ОДНОРОДНЫЕ</v>
      </c>
      <c r="Q43" s="40">
        <f t="shared" si="5"/>
        <v>1509</v>
      </c>
    </row>
    <row r="44" spans="1:18" ht="36" customHeight="1" x14ac:dyDescent="0.25">
      <c r="A44" s="33">
        <v>11</v>
      </c>
      <c r="B44" s="45" t="s">
        <v>31</v>
      </c>
      <c r="C44" s="26" t="s">
        <v>24</v>
      </c>
      <c r="D44" s="19">
        <v>2400</v>
      </c>
      <c r="E44" s="13">
        <v>151.96</v>
      </c>
      <c r="F44" s="13">
        <v>150.75</v>
      </c>
      <c r="G44" s="13">
        <v>150</v>
      </c>
      <c r="H44" s="13"/>
      <c r="I44" s="13"/>
      <c r="J44" s="13"/>
      <c r="K44" s="13"/>
      <c r="L44" s="32">
        <f t="shared" si="6"/>
        <v>150.90333333333334</v>
      </c>
      <c r="M44" s="31">
        <f t="shared" si="7"/>
        <v>3</v>
      </c>
      <c r="N44" s="41">
        <f t="shared" si="2"/>
        <v>0.98895567814404184</v>
      </c>
      <c r="O44" s="41">
        <f t="shared" si="3"/>
        <v>0.65535707946193489</v>
      </c>
      <c r="P44" s="41" t="str">
        <f t="shared" si="4"/>
        <v>ОДНОРОДНЫЕ</v>
      </c>
      <c r="Q44" s="40">
        <f t="shared" si="5"/>
        <v>362168</v>
      </c>
    </row>
    <row r="45" spans="1:18" ht="33.75" customHeight="1" x14ac:dyDescent="0.25">
      <c r="A45" s="33">
        <v>12</v>
      </c>
      <c r="B45" s="44" t="s">
        <v>32</v>
      </c>
      <c r="C45" s="26" t="s">
        <v>24</v>
      </c>
      <c r="D45" s="19">
        <v>140</v>
      </c>
      <c r="E45" s="13">
        <v>418.81</v>
      </c>
      <c r="F45" s="13">
        <v>415.49</v>
      </c>
      <c r="G45" s="13">
        <v>413.42</v>
      </c>
      <c r="H45" s="13"/>
      <c r="I45" s="13"/>
      <c r="J45" s="13"/>
      <c r="K45" s="13"/>
      <c r="L45" s="32">
        <f t="shared" si="6"/>
        <v>415.90666666666669</v>
      </c>
      <c r="M45" s="31">
        <f t="shared" si="7"/>
        <v>3</v>
      </c>
      <c r="N45" s="41">
        <f t="shared" si="2"/>
        <v>2.7190500792249663</v>
      </c>
      <c r="O45" s="41">
        <f t="shared" si="3"/>
        <v>0.65376448543542609</v>
      </c>
      <c r="P45" s="41" t="str">
        <f t="shared" si="4"/>
        <v>ОДНОРОДНЫЕ</v>
      </c>
      <c r="Q45" s="40">
        <f t="shared" si="5"/>
        <v>58226.933333333334</v>
      </c>
      <c r="R45" s="59"/>
    </row>
    <row r="46" spans="1:18" ht="49.5" customHeight="1" x14ac:dyDescent="0.25">
      <c r="A46" s="33">
        <v>13</v>
      </c>
      <c r="B46" s="35" t="s">
        <v>38</v>
      </c>
      <c r="C46" s="26" t="s">
        <v>24</v>
      </c>
      <c r="D46" s="19">
        <v>40</v>
      </c>
      <c r="E46" s="13">
        <v>308.7</v>
      </c>
      <c r="F46" s="13">
        <v>306.25</v>
      </c>
      <c r="G46" s="13">
        <v>304.73</v>
      </c>
      <c r="H46" s="13"/>
      <c r="I46" s="13"/>
      <c r="J46" s="13"/>
      <c r="K46" s="13"/>
      <c r="L46" s="32">
        <f t="shared" si="6"/>
        <v>306.56</v>
      </c>
      <c r="M46" s="31">
        <f t="shared" si="7"/>
        <v>3</v>
      </c>
      <c r="N46" s="41">
        <f t="shared" si="2"/>
        <v>2.0030726397212715</v>
      </c>
      <c r="O46" s="41">
        <f t="shared" si="3"/>
        <v>0.65340313143308693</v>
      </c>
      <c r="P46" s="41" t="str">
        <f t="shared" si="4"/>
        <v>ОДНОРОДНЫЕ</v>
      </c>
      <c r="Q46" s="40">
        <f t="shared" si="5"/>
        <v>12262.4</v>
      </c>
    </row>
    <row r="47" spans="1:18" ht="67.5" customHeight="1" x14ac:dyDescent="0.25">
      <c r="A47" s="33">
        <v>14</v>
      </c>
      <c r="B47" s="34" t="s">
        <v>49</v>
      </c>
      <c r="C47" s="26" t="s">
        <v>24</v>
      </c>
      <c r="D47" s="19">
        <v>300</v>
      </c>
      <c r="E47" s="13">
        <v>436.39</v>
      </c>
      <c r="F47" s="13">
        <v>432.93</v>
      </c>
      <c r="G47" s="13">
        <v>430.78</v>
      </c>
      <c r="H47" s="13"/>
      <c r="I47" s="13"/>
      <c r="J47" s="13"/>
      <c r="K47" s="13"/>
      <c r="L47" s="32">
        <f t="shared" si="6"/>
        <v>433.36666666666662</v>
      </c>
      <c r="M47" s="31">
        <f t="shared" si="7"/>
        <v>3</v>
      </c>
      <c r="N47" s="41">
        <f t="shared" si="2"/>
        <v>2.830376888920159</v>
      </c>
      <c r="O47" s="41">
        <f t="shared" si="3"/>
        <v>0.6531136579309651</v>
      </c>
      <c r="P47" s="41" t="str">
        <f t="shared" si="4"/>
        <v>ОДНОРОДНЫЕ</v>
      </c>
      <c r="Q47" s="40">
        <f t="shared" si="5"/>
        <v>130009.99999999999</v>
      </c>
    </row>
    <row r="48" spans="1:18" ht="49.5" customHeight="1" x14ac:dyDescent="0.25">
      <c r="A48" s="33">
        <v>15</v>
      </c>
      <c r="B48" s="34" t="s">
        <v>50</v>
      </c>
      <c r="C48" s="26" t="s">
        <v>24</v>
      </c>
      <c r="D48" s="19">
        <v>800</v>
      </c>
      <c r="E48" s="13">
        <v>700.7</v>
      </c>
      <c r="F48" s="13">
        <v>695.14</v>
      </c>
      <c r="G48" s="13">
        <v>691.68</v>
      </c>
      <c r="H48" s="13"/>
      <c r="I48" s="13"/>
      <c r="J48" s="13"/>
      <c r="K48" s="13"/>
      <c r="L48" s="32">
        <f t="shared" si="6"/>
        <v>695.84</v>
      </c>
      <c r="M48" s="31">
        <f t="shared" si="7"/>
        <v>3</v>
      </c>
      <c r="N48" s="41">
        <f t="shared" si="2"/>
        <v>4.5505604050490795</v>
      </c>
      <c r="O48" s="41">
        <f t="shared" si="3"/>
        <v>0.65396648727424112</v>
      </c>
      <c r="P48" s="41" t="str">
        <f t="shared" si="4"/>
        <v>ОДНОРОДНЫЕ</v>
      </c>
      <c r="Q48" s="40">
        <f t="shared" si="5"/>
        <v>556672</v>
      </c>
    </row>
    <row r="49" spans="1:17" ht="61.5" customHeight="1" x14ac:dyDescent="0.25">
      <c r="A49" s="33">
        <v>16</v>
      </c>
      <c r="B49" s="45" t="s">
        <v>51</v>
      </c>
      <c r="C49" s="26" t="s">
        <v>24</v>
      </c>
      <c r="D49" s="19">
        <v>250</v>
      </c>
      <c r="E49" s="13">
        <v>452.55</v>
      </c>
      <c r="F49" s="13">
        <v>448.96</v>
      </c>
      <c r="G49" s="13">
        <v>446.73</v>
      </c>
      <c r="H49" s="13"/>
      <c r="I49" s="13"/>
      <c r="J49" s="13"/>
      <c r="K49" s="13"/>
      <c r="L49" s="32">
        <f t="shared" si="6"/>
        <v>449.41333333333336</v>
      </c>
      <c r="M49" s="31">
        <f t="shared" si="7"/>
        <v>3</v>
      </c>
      <c r="N49" s="41">
        <f t="shared" si="2"/>
        <v>2.9363639647246269</v>
      </c>
      <c r="O49" s="41">
        <f t="shared" si="3"/>
        <v>0.6533771356860707</v>
      </c>
      <c r="P49" s="41" t="str">
        <f t="shared" si="4"/>
        <v>ОДНОРОДНЫЕ</v>
      </c>
      <c r="Q49" s="40">
        <f t="shared" si="5"/>
        <v>112353.33333333334</v>
      </c>
    </row>
    <row r="50" spans="1:17" ht="32.25" customHeight="1" x14ac:dyDescent="0.25">
      <c r="A50" s="38">
        <v>17</v>
      </c>
      <c r="B50" s="45" t="s">
        <v>52</v>
      </c>
      <c r="C50" s="26" t="s">
        <v>24</v>
      </c>
      <c r="D50" s="19">
        <v>30</v>
      </c>
      <c r="E50" s="13">
        <v>294.72000000000003</v>
      </c>
      <c r="F50" s="13">
        <v>292.38</v>
      </c>
      <c r="G50" s="13">
        <v>290.93</v>
      </c>
      <c r="H50" s="13"/>
      <c r="I50" s="13"/>
      <c r="J50" s="13"/>
      <c r="K50" s="13"/>
      <c r="L50" s="37">
        <f t="shared" ref="L50:L57" si="8">AVERAGE(E50:K50)</f>
        <v>292.67666666666668</v>
      </c>
      <c r="M50" s="39">
        <f t="shared" ref="M50:M57" si="9">COUNT(E50:K50)</f>
        <v>3</v>
      </c>
      <c r="N50" s="41">
        <f t="shared" si="2"/>
        <v>1.9123371390352117</v>
      </c>
      <c r="O50" s="41">
        <f t="shared" si="3"/>
        <v>0.65339583124786571</v>
      </c>
      <c r="P50" s="41" t="str">
        <f t="shared" si="4"/>
        <v>ОДНОРОДНЫЕ</v>
      </c>
      <c r="Q50" s="40">
        <f t="shared" si="5"/>
        <v>8780.3000000000011</v>
      </c>
    </row>
    <row r="51" spans="1:17" ht="35.25" customHeight="1" x14ac:dyDescent="0.25">
      <c r="A51" s="38">
        <v>18</v>
      </c>
      <c r="B51" s="45" t="s">
        <v>53</v>
      </c>
      <c r="C51" s="26" t="s">
        <v>24</v>
      </c>
      <c r="D51" s="19">
        <v>50</v>
      </c>
      <c r="E51" s="13">
        <v>1040.26</v>
      </c>
      <c r="F51" s="13">
        <v>1032</v>
      </c>
      <c r="G51" s="13">
        <v>1031.25</v>
      </c>
      <c r="H51" s="13"/>
      <c r="I51" s="13"/>
      <c r="J51" s="13"/>
      <c r="K51" s="13"/>
      <c r="L51" s="37">
        <f t="shared" si="8"/>
        <v>1034.5033333333333</v>
      </c>
      <c r="M51" s="39">
        <f t="shared" si="9"/>
        <v>3</v>
      </c>
      <c r="N51" s="41">
        <f t="shared" si="2"/>
        <v>4.9995033086631002</v>
      </c>
      <c r="O51" s="41">
        <f t="shared" si="3"/>
        <v>0.48327570802057351</v>
      </c>
      <c r="P51" s="41" t="str">
        <f t="shared" si="4"/>
        <v>ОДНОРОДНЫЕ</v>
      </c>
      <c r="Q51" s="40">
        <f t="shared" si="5"/>
        <v>51725.166666666664</v>
      </c>
    </row>
    <row r="52" spans="1:17" ht="33.75" customHeight="1" x14ac:dyDescent="0.25">
      <c r="A52" s="38">
        <v>19</v>
      </c>
      <c r="B52" s="45" t="s">
        <v>39</v>
      </c>
      <c r="C52" s="26" t="s">
        <v>24</v>
      </c>
      <c r="D52" s="19">
        <v>25</v>
      </c>
      <c r="E52" s="13">
        <v>484.12</v>
      </c>
      <c r="F52" s="13">
        <v>480.28</v>
      </c>
      <c r="G52" s="13">
        <v>477.89</v>
      </c>
      <c r="H52" s="13"/>
      <c r="I52" s="13"/>
      <c r="J52" s="13"/>
      <c r="K52" s="13"/>
      <c r="L52" s="37">
        <f t="shared" si="8"/>
        <v>480.76333333333332</v>
      </c>
      <c r="M52" s="39">
        <f t="shared" si="9"/>
        <v>3</v>
      </c>
      <c r="N52" s="41">
        <f t="shared" si="2"/>
        <v>3.142997507688067</v>
      </c>
      <c r="O52" s="41">
        <f t="shared" si="3"/>
        <v>0.65375150095086298</v>
      </c>
      <c r="P52" s="41" t="str">
        <f t="shared" si="4"/>
        <v>ОДНОРОДНЫЕ</v>
      </c>
      <c r="Q52" s="40">
        <f t="shared" si="5"/>
        <v>12019.083333333332</v>
      </c>
    </row>
    <row r="53" spans="1:17" ht="32.25" customHeight="1" x14ac:dyDescent="0.25">
      <c r="A53" s="38">
        <v>20</v>
      </c>
      <c r="B53" s="45" t="s">
        <v>54</v>
      </c>
      <c r="C53" s="26" t="s">
        <v>24</v>
      </c>
      <c r="D53" s="19">
        <v>30</v>
      </c>
      <c r="E53" s="13">
        <v>54</v>
      </c>
      <c r="F53" s="13">
        <v>53.57</v>
      </c>
      <c r="G53" s="13">
        <v>53.3</v>
      </c>
      <c r="H53" s="13"/>
      <c r="I53" s="13"/>
      <c r="J53" s="13"/>
      <c r="K53" s="13"/>
      <c r="L53" s="37">
        <f t="shared" si="8"/>
        <v>53.623333333333335</v>
      </c>
      <c r="M53" s="39">
        <f t="shared" si="9"/>
        <v>3</v>
      </c>
      <c r="N53" s="41">
        <f t="shared" si="2"/>
        <v>0.35303446479534295</v>
      </c>
      <c r="O53" s="41">
        <f t="shared" si="3"/>
        <v>0.65835979013242296</v>
      </c>
      <c r="P53" s="41" t="str">
        <f t="shared" si="4"/>
        <v>ОДНОРОДНЫЕ</v>
      </c>
      <c r="Q53" s="40">
        <f t="shared" si="5"/>
        <v>1608.7</v>
      </c>
    </row>
    <row r="54" spans="1:17" ht="45.75" customHeight="1" x14ac:dyDescent="0.25">
      <c r="A54" s="38">
        <v>21</v>
      </c>
      <c r="B54" s="45" t="s">
        <v>55</v>
      </c>
      <c r="C54" s="26" t="s">
        <v>24</v>
      </c>
      <c r="D54" s="19">
        <v>30</v>
      </c>
      <c r="E54" s="13">
        <v>67.05</v>
      </c>
      <c r="F54" s="13">
        <v>66.52</v>
      </c>
      <c r="G54" s="13">
        <v>66.19</v>
      </c>
      <c r="H54" s="13"/>
      <c r="I54" s="13"/>
      <c r="J54" s="13"/>
      <c r="K54" s="13"/>
      <c r="L54" s="37">
        <f t="shared" si="8"/>
        <v>66.586666666666659</v>
      </c>
      <c r="M54" s="39">
        <f t="shared" si="9"/>
        <v>3</v>
      </c>
      <c r="N54" s="41">
        <f t="shared" si="2"/>
        <v>0.43385865593915862</v>
      </c>
      <c r="O54" s="41">
        <f t="shared" si="3"/>
        <v>0.65156986775003811</v>
      </c>
      <c r="P54" s="41" t="str">
        <f t="shared" si="4"/>
        <v>ОДНОРОДНЫЕ</v>
      </c>
      <c r="Q54" s="40">
        <f t="shared" si="5"/>
        <v>1997.5999999999997</v>
      </c>
    </row>
    <row r="55" spans="1:17" ht="33" customHeight="1" x14ac:dyDescent="0.25">
      <c r="A55" s="38">
        <v>22</v>
      </c>
      <c r="B55" s="45" t="s">
        <v>40</v>
      </c>
      <c r="C55" s="26" t="s">
        <v>28</v>
      </c>
      <c r="D55" s="19">
        <v>280</v>
      </c>
      <c r="E55" s="13">
        <v>30.390999999999998</v>
      </c>
      <c r="F55" s="13">
        <v>30.15</v>
      </c>
      <c r="G55" s="13">
        <v>30</v>
      </c>
      <c r="H55" s="13"/>
      <c r="I55" s="13"/>
      <c r="J55" s="13"/>
      <c r="K55" s="13"/>
      <c r="L55" s="37">
        <f t="shared" si="8"/>
        <v>30.180333333333333</v>
      </c>
      <c r="M55" s="39">
        <f t="shared" si="9"/>
        <v>3</v>
      </c>
      <c r="N55" s="41">
        <f t="shared" si="2"/>
        <v>0.19725702353359437</v>
      </c>
      <c r="O55" s="41">
        <f t="shared" si="3"/>
        <v>0.653594582123881</v>
      </c>
      <c r="P55" s="41" t="str">
        <f t="shared" si="4"/>
        <v>ОДНОРОДНЫЕ</v>
      </c>
      <c r="Q55" s="40">
        <f t="shared" si="5"/>
        <v>8450.4933333333338</v>
      </c>
    </row>
    <row r="56" spans="1:17" ht="59.25" customHeight="1" x14ac:dyDescent="0.25">
      <c r="A56" s="38">
        <v>23</v>
      </c>
      <c r="B56" s="45" t="s">
        <v>41</v>
      </c>
      <c r="C56" s="26" t="s">
        <v>24</v>
      </c>
      <c r="D56" s="19">
        <v>42</v>
      </c>
      <c r="E56" s="13">
        <v>2079.5500000000002</v>
      </c>
      <c r="F56" s="13">
        <v>2078</v>
      </c>
      <c r="G56" s="13">
        <v>2076.7399999999998</v>
      </c>
      <c r="H56" s="13"/>
      <c r="I56" s="13"/>
      <c r="J56" s="13"/>
      <c r="K56" s="13"/>
      <c r="L56" s="37">
        <f t="shared" si="8"/>
        <v>2078.0966666666668</v>
      </c>
      <c r="M56" s="39">
        <f t="shared" si="9"/>
        <v>3</v>
      </c>
      <c r="N56" s="41">
        <f t="shared" si="2"/>
        <v>1.4074918590648735</v>
      </c>
      <c r="O56" s="41">
        <f t="shared" si="3"/>
        <v>6.7729854998638497E-2</v>
      </c>
      <c r="P56" s="41" t="str">
        <f t="shared" si="4"/>
        <v>ОДНОРОДНЫЕ</v>
      </c>
      <c r="Q56" s="40">
        <f t="shared" si="5"/>
        <v>87280.060000000012</v>
      </c>
    </row>
    <row r="57" spans="1:17" ht="40.5" customHeight="1" x14ac:dyDescent="0.25">
      <c r="A57" s="38">
        <v>24</v>
      </c>
      <c r="B57" s="45" t="s">
        <v>56</v>
      </c>
      <c r="C57" s="26" t="s">
        <v>28</v>
      </c>
      <c r="D57" s="19">
        <v>1700</v>
      </c>
      <c r="E57" s="13">
        <v>29.343</v>
      </c>
      <c r="F57" s="13">
        <v>29.11</v>
      </c>
      <c r="G57" s="13">
        <v>28.965</v>
      </c>
      <c r="H57" s="13"/>
      <c r="I57" s="13"/>
      <c r="J57" s="13"/>
      <c r="K57" s="13"/>
      <c r="L57" s="37">
        <f t="shared" si="8"/>
        <v>29.139333333333337</v>
      </c>
      <c r="M57" s="39">
        <f t="shared" si="9"/>
        <v>3</v>
      </c>
      <c r="N57" s="41">
        <f t="shared" si="2"/>
        <v>0.19069958923220934</v>
      </c>
      <c r="O57" s="41">
        <f t="shared" si="3"/>
        <v>0.65444046729120764</v>
      </c>
      <c r="P57" s="41" t="str">
        <f t="shared" si="4"/>
        <v>ОДНОРОДНЫЕ</v>
      </c>
      <c r="Q57" s="40">
        <f t="shared" si="5"/>
        <v>49536.866666666676</v>
      </c>
    </row>
    <row r="58" spans="1:17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36"/>
    </row>
    <row r="59" spans="1:17" ht="15" customHeight="1" x14ac:dyDescent="0.25">
      <c r="A59" s="63" t="s">
        <v>63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ht="15" customHeight="1" x14ac:dyDescent="0.25">
      <c r="A61" s="64" t="s">
        <v>29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17" x14ac:dyDescent="0.2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4" spans="1:17" ht="15" customHeight="1" x14ac:dyDescent="0.25">
      <c r="A64" s="64" t="s">
        <v>64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</row>
  </sheetData>
  <mergeCells count="17">
    <mergeCell ref="A59:Q60"/>
    <mergeCell ref="A61:Q62"/>
    <mergeCell ref="A64:Q64"/>
    <mergeCell ref="N19:N20"/>
    <mergeCell ref="O19:O20"/>
    <mergeCell ref="P19:P20"/>
    <mergeCell ref="A19:A20"/>
    <mergeCell ref="B19:B20"/>
    <mergeCell ref="C19:D19"/>
    <mergeCell ref="N13:O13"/>
    <mergeCell ref="B15:P15"/>
    <mergeCell ref="D16:L16"/>
    <mergeCell ref="Q19:Q20"/>
    <mergeCell ref="A18:B18"/>
    <mergeCell ref="C18:D18"/>
    <mergeCell ref="L19:L20"/>
    <mergeCell ref="M19:M20"/>
  </mergeCells>
  <conditionalFormatting sqref="P21:P57">
    <cfRule type="containsText" dxfId="11" priority="88" operator="containsText" text="НЕ">
      <formula>NOT(ISERROR(SEARCH("НЕ",P21)))</formula>
    </cfRule>
    <cfRule type="containsText" dxfId="10" priority="89" operator="containsText" text="ОДНОРОДНЫЕ">
      <formula>NOT(ISERROR(SEARCH("ОДНОРОДНЫЕ",P21)))</formula>
    </cfRule>
    <cfRule type="containsText" dxfId="9" priority="90" operator="containsText" text="НЕОДНОРОДНЫЕ">
      <formula>NOT(ISERROR(SEARCH("НЕОДНОРОДНЫЕ",P21)))</formula>
    </cfRule>
  </conditionalFormatting>
  <conditionalFormatting sqref="P21:P57">
    <cfRule type="containsText" dxfId="8" priority="85" operator="containsText" text="НЕОДНОРОДНЫЕ">
      <formula>NOT(ISERROR(SEARCH("НЕОДНОРОДНЫЕ",P21)))</formula>
    </cfRule>
    <cfRule type="containsText" dxfId="7" priority="86" operator="containsText" text="ОДНОРОДНЫЕ">
      <formula>NOT(ISERROR(SEARCH("ОДНОРОДНЫЕ",P21)))</formula>
    </cfRule>
    <cfRule type="containsText" dxfId="6" priority="87" operator="containsText" text="НЕОДНОРОДНЫЕ">
      <formula>NOT(ISERROR(SEARCH("НЕОДНОРОДНЫЕ",P21)))</formula>
    </cfRule>
  </conditionalFormatting>
  <conditionalFormatting sqref="P55:P57">
    <cfRule type="containsText" dxfId="5" priority="4" operator="containsText" text="НЕ">
      <formula>NOT(ISERROR(SEARCH("НЕ",P55)))</formula>
    </cfRule>
    <cfRule type="containsText" dxfId="4" priority="5" operator="containsText" text="ОДНОРОДНЫЕ">
      <formula>NOT(ISERROR(SEARCH("ОДНОРОДНЫЕ",P55)))</formula>
    </cfRule>
    <cfRule type="containsText" dxfId="3" priority="6" operator="containsText" text="НЕОДНОРОДНЫЕ">
      <formula>NOT(ISERROR(SEARCH("НЕОДНОРОДНЫЕ",P55)))</formula>
    </cfRule>
  </conditionalFormatting>
  <conditionalFormatting sqref="P55:P57">
    <cfRule type="containsText" dxfId="2" priority="1" operator="containsText" text="НЕОДНОРОДНЫЕ">
      <formula>NOT(ISERROR(SEARCH("НЕОДНОРОДНЫЕ",P55)))</formula>
    </cfRule>
    <cfRule type="containsText" dxfId="1" priority="2" operator="containsText" text="ОДНОРОДНЫЕ">
      <formula>NOT(ISERROR(SEARCH("ОДНОРОДНЫЕ",P55)))</formula>
    </cfRule>
    <cfRule type="containsText" dxfId="0" priority="3" operator="containsText" text="НЕОДНОРОДНЫЕ">
      <formula>NOT(ISERROR(SEARCH("НЕОДНОРОДНЫЕ",P55)))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2022-10-12T07:12:23Z</dcterms:modified>
</cp:coreProperties>
</file>