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O29" i="1" l="1"/>
  <c r="M26" i="1"/>
  <c r="L21" i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L26" i="1"/>
  <c r="L27" i="1"/>
  <c r="M27" i="1" s="1"/>
  <c r="N27" i="1" s="1"/>
  <c r="L28" i="1"/>
  <c r="M28" i="1" s="1"/>
  <c r="N28" i="1" s="1"/>
  <c r="J29" i="1"/>
  <c r="J22" i="1"/>
  <c r="O22" i="1" s="1"/>
  <c r="J23" i="1"/>
  <c r="O23" i="1" s="1"/>
  <c r="J24" i="1"/>
  <c r="O24" i="1" s="1"/>
  <c r="J25" i="1"/>
  <c r="O25" i="1" s="1"/>
  <c r="J26" i="1"/>
  <c r="O26" i="1" s="1"/>
  <c r="J27" i="1"/>
  <c r="O27" i="1" s="1"/>
  <c r="J28" i="1"/>
  <c r="O28" i="1" s="1"/>
  <c r="K22" i="1"/>
  <c r="K23" i="1"/>
  <c r="K24" i="1"/>
  <c r="K25" i="1"/>
  <c r="K26" i="1"/>
  <c r="K27" i="1"/>
  <c r="K28" i="1"/>
  <c r="J21" i="1"/>
  <c r="O21" i="1" s="1"/>
  <c r="L29" i="1"/>
  <c r="M29" i="1" s="1"/>
  <c r="N29" i="1" s="1"/>
  <c r="K29" i="1"/>
  <c r="K21" i="1"/>
  <c r="N26" i="1"/>
  <c r="M21" i="1"/>
  <c r="N21" i="1" s="1"/>
</calcChain>
</file>

<file path=xl/sharedStrings.xml><?xml version="1.0" encoding="utf-8"?>
<sst xmlns="http://schemas.openxmlformats.org/spreadsheetml/2006/main" count="53" uniqueCount="41">
  <si>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</si>
  <si>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</si>
  <si>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</si>
  <si>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</si>
  <si>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</si>
  <si>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</si>
  <si>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</si>
  <si>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</si>
  <si>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</si>
  <si>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</si>
  <si>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</si>
  <si>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</si>
  <si>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</si>
  <si>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</si>
  <si>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</si>
  <si>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</si>
  <si>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</si>
  <si>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</si>
  <si>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</si>
  <si>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</si>
  <si>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</si>
  <si>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</si>
  <si>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</si>
  <si>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</si>
  <si>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</si>
  <si>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</si>
  <si>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КП вх.№5893-11/22 от 07/11/2022</t>
  </si>
  <si>
    <t>КП вх.№5894-11/22 от 07/11/2022</t>
  </si>
  <si>
    <t>КП вх.№5895-11/22 от 07/11/2022</t>
  </si>
  <si>
    <t>Жидкое, готовое к применению энтеральное зондовое для пациентов с сахарным диабетом I и II типа. Объем 500 мл</t>
  </si>
  <si>
    <t>Жидкое, готовое к применению энтеральное зондовое  питание для пациентов с  повышенными потребностями в белке и энергии или ограничением жидкости. Объем 1000мл</t>
  </si>
  <si>
    <t>Жидкое, готовое к применению энтеральное зондовое  питание для пациентов с  повышенными потребностями в белке и энергии или ограничением жидкости.  Объем 500мл</t>
  </si>
  <si>
    <t>Жидкое готовое к применению энтеральное зондовое питание для пациентов с высокими потребностями в белке и энергии с сопутствующим сахарным диабетом или риском развития гипергликемии. Объем 500 мл.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</si>
  <si>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</si>
  <si>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</si>
  <si>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</si>
  <si>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</si>
  <si>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260-22</t>
  </si>
  <si>
    <t>на поставку лекарственных препаратов группы средства питания путем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</si>
  <si>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</si>
  <si>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121 006 (сто двадцать одна тысяча шесть) рублей 88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</si>
</sst>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5" zoomScaleNormal="85" zoomScalePageLayoutView="70" workbookViewId="0">
      <selection activeCell="U29" sqref="U2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6"/>
      <c r="B1" s="26"/>
      <c r="C1" s="26"/>
      <c r="D1" s="26"/>
      <c r="K1" s="26"/>
      <c r="L1" s="26"/>
      <c r="M1" s="26"/>
      <c r="N1" s="26"/>
      <c r="O1" s="37" t="s">
        <v>33</v>
      </c>
    </row>
    <row r="2" spans="1:15" x14ac:dyDescent="0.25">
      <c r="A2" s="26"/>
      <c r="B2" s="26"/>
      <c r="C2" s="26"/>
      <c r="D2" s="26"/>
      <c r="K2" s="26"/>
      <c r="L2" s="26"/>
      <c r="M2" s="26"/>
      <c r="N2" s="26"/>
      <c r="O2" s="37" t="s">
        <v>34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37" t="s">
        <v>38</v>
      </c>
    </row>
    <row r="4" spans="1:15" x14ac:dyDescent="0.25">
      <c r="A4" s="26"/>
      <c r="B4" s="26"/>
      <c r="C4" s="26"/>
      <c r="D4" s="26"/>
      <c r="K4" s="26"/>
      <c r="L4" s="26"/>
      <c r="M4" s="26"/>
      <c r="N4" s="26"/>
      <c r="O4" s="37" t="s">
        <v>35</v>
      </c>
    </row>
    <row r="5" spans="1:15" x14ac:dyDescent="0.25">
      <c r="A5" s="26"/>
      <c r="B5" s="26"/>
      <c r="C5" s="26"/>
      <c r="D5" s="26"/>
      <c r="K5" s="26"/>
      <c r="L5" s="26"/>
      <c r="M5" s="26"/>
      <c r="N5" s="26"/>
      <c r="O5" s="37" t="s">
        <v>36</v>
      </c>
    </row>
    <row r="6" spans="1:15" x14ac:dyDescent="0.25">
      <c r="A6" s="26"/>
      <c r="B6" s="26"/>
      <c r="C6" s="26"/>
      <c r="D6" s="26"/>
      <c r="K6" s="26"/>
      <c r="L6" s="26"/>
      <c r="M6" s="26"/>
      <c r="N6" s="26"/>
      <c r="O6" s="37" t="s">
        <v>37</v>
      </c>
    </row>
    <row r="7" spans="1:15" x14ac:dyDescent="0.25">
      <c r="A7" s="26"/>
      <c r="B7" s="26"/>
      <c r="C7" s="26"/>
      <c r="D7" s="26"/>
      <c r="K7" s="26"/>
      <c r="L7" s="26"/>
      <c r="M7" s="26"/>
      <c r="N7" s="26"/>
    </row>
    <row r="8" spans="1:15" hidden="1" x14ac:dyDescent="0.25"/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7" t="s">
        <v>20</v>
      </c>
      <c r="M13" s="27"/>
      <c r="N13" s="8"/>
      <c r="O13" s="4" t="s">
        <v>18</v>
      </c>
    </row>
    <row r="14" spans="1:15" ht="18.75" x14ac:dyDescent="0.25">
      <c r="O14" s="5"/>
    </row>
    <row r="15" spans="1:15" ht="18.75" x14ac:dyDescent="0.25"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5"/>
    </row>
    <row r="16" spans="1:15" ht="15.75" hidden="1" x14ac:dyDescent="0.25">
      <c r="D16" s="36"/>
      <c r="E16" s="36"/>
      <c r="F16" s="36"/>
      <c r="G16" s="36"/>
      <c r="H16" s="36"/>
      <c r="I16" s="36"/>
      <c r="J16" s="36"/>
    </row>
    <row r="18" spans="1:17" s="8" customFormat="1" ht="41.45" customHeight="1" x14ac:dyDescent="0.25">
      <c r="A18" s="30" t="s">
        <v>14</v>
      </c>
      <c r="B18" s="31"/>
      <c r="C18" s="32">
        <v>121006.88</v>
      </c>
      <c r="D18" s="31"/>
      <c r="E18" s="21" t="s">
        <v>26</v>
      </c>
      <c r="F18" s="21" t="s">
        <v>27</v>
      </c>
      <c r="G18" s="21" t="s">
        <v>28</v>
      </c>
      <c r="H18" s="15"/>
      <c r="I18" s="15"/>
      <c r="J18" s="6"/>
      <c r="K18" s="7"/>
      <c r="L18" s="7"/>
      <c r="M18" s="7"/>
      <c r="N18" s="7"/>
      <c r="O18" s="6"/>
    </row>
    <row r="19" spans="1:17" s="8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8" customFormat="1" ht="30" x14ac:dyDescent="0.25">
      <c r="A20" s="35"/>
      <c r="B20" s="35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4"/>
      <c r="K20" s="35"/>
      <c r="L20" s="35"/>
      <c r="M20" s="35"/>
      <c r="N20" s="35"/>
      <c r="O20" s="29"/>
    </row>
    <row r="21" spans="1:17" s="8" customFormat="1" ht="78" customHeight="1" x14ac:dyDescent="0.25">
      <c r="A21" s="17">
        <v>1</v>
      </c>
      <c r="B21" s="18" t="s">
        <v>29</v>
      </c>
      <c r="C21" s="18" t="s">
        <v>25</v>
      </c>
      <c r="D21" s="18">
        <v>45</v>
      </c>
      <c r="E21" s="13">
        <v>827.41</v>
      </c>
      <c r="F21" s="13">
        <v>824</v>
      </c>
      <c r="G21" s="13">
        <v>823.2</v>
      </c>
      <c r="H21" s="13"/>
      <c r="I21" s="13"/>
      <c r="J21" s="16">
        <f t="shared" ref="J21:J29" si="0">AVERAGE(E21:I21)</f>
        <v>824.86999999999989</v>
      </c>
      <c r="K21" s="17">
        <f t="shared" ref="K21:K28" si="1">COUNT(E21:I21)</f>
        <v>3</v>
      </c>
      <c r="L21" s="17">
        <f t="shared" ref="L21:L29" si="2">STDEV(E21:I21)</f>
        <v>2.2357772697654483</v>
      </c>
      <c r="M21" s="17">
        <f t="shared" ref="M21:M29" si="3">L21/J21*100</f>
        <v>0.27104601570737796</v>
      </c>
      <c r="N21" s="17" t="str">
        <f t="shared" ref="N21:N29" si="4">IF(M21&lt;33,"ОДНОРОДНЫЕ","НЕОДНОРОДНЫЕ")</f>
        <v>ОДНОРОДНЫЕ</v>
      </c>
      <c r="O21" s="16">
        <f t="shared" ref="O21:O29" si="5">D21*J21</f>
        <v>37119.149999999994</v>
      </c>
    </row>
    <row r="22" spans="1:17" s="8" customFormat="1" ht="122.25" customHeight="1" x14ac:dyDescent="0.25">
      <c r="A22" s="17">
        <v>2</v>
      </c>
      <c r="B22" s="18" t="s">
        <v>30</v>
      </c>
      <c r="C22" s="18" t="s">
        <v>25</v>
      </c>
      <c r="D22" s="18">
        <v>32</v>
      </c>
      <c r="E22" s="13">
        <v>835</v>
      </c>
      <c r="F22" s="13">
        <v>830.3</v>
      </c>
      <c r="G22" s="13">
        <v>828.8</v>
      </c>
      <c r="H22" s="13"/>
      <c r="I22" s="13"/>
      <c r="J22" s="24">
        <f t="shared" si="0"/>
        <v>831.36666666666667</v>
      </c>
      <c r="K22" s="25">
        <f t="shared" si="1"/>
        <v>3</v>
      </c>
      <c r="L22" s="17">
        <f t="shared" si="2"/>
        <v>3.2347076117221936</v>
      </c>
      <c r="M22" s="25">
        <f t="shared" si="3"/>
        <v>0.38908314963981316</v>
      </c>
      <c r="N22" s="25" t="str">
        <f t="shared" si="4"/>
        <v>ОДНОРОДНЫЕ</v>
      </c>
      <c r="O22" s="24">
        <f t="shared" si="5"/>
        <v>26603.733333333334</v>
      </c>
    </row>
    <row r="23" spans="1:17" s="8" customFormat="1" ht="15" hidden="1" customHeight="1" x14ac:dyDescent="0.25">
      <c r="A23" s="19"/>
      <c r="B23" s="18"/>
      <c r="C23" s="18" t="s">
        <v>25</v>
      </c>
      <c r="D23" s="18"/>
      <c r="E23" s="13"/>
      <c r="F23" s="13"/>
      <c r="G23" s="13"/>
      <c r="H23" s="13"/>
      <c r="I23" s="13"/>
      <c r="J23" s="24" t="e">
        <f t="shared" si="0"/>
        <v>#DIV/0!</v>
      </c>
      <c r="K23" s="25">
        <f t="shared" si="1"/>
        <v>0</v>
      </c>
      <c r="L23" s="22" t="e">
        <f t="shared" si="2"/>
        <v>#DIV/0!</v>
      </c>
      <c r="M23" s="25" t="e">
        <f t="shared" si="3"/>
        <v>#DIV/0!</v>
      </c>
      <c r="N23" s="25" t="e">
        <f t="shared" si="4"/>
        <v>#DIV/0!</v>
      </c>
      <c r="O23" s="24" t="e">
        <f t="shared" si="5"/>
        <v>#DIV/0!</v>
      </c>
    </row>
    <row r="24" spans="1:17" s="8" customFormat="1" ht="15" hidden="1" customHeight="1" x14ac:dyDescent="0.25">
      <c r="A24" s="19"/>
      <c r="B24" s="18"/>
      <c r="C24" s="18" t="s">
        <v>25</v>
      </c>
      <c r="D24" s="18"/>
      <c r="E24" s="13"/>
      <c r="F24" s="13"/>
      <c r="G24" s="13"/>
      <c r="H24" s="13"/>
      <c r="I24" s="13"/>
      <c r="J24" s="24" t="e">
        <f t="shared" si="0"/>
        <v>#DIV/0!</v>
      </c>
      <c r="K24" s="25">
        <f t="shared" si="1"/>
        <v>0</v>
      </c>
      <c r="L24" s="22" t="e">
        <f t="shared" si="2"/>
        <v>#DIV/0!</v>
      </c>
      <c r="M24" s="25" t="e">
        <f t="shared" si="3"/>
        <v>#DIV/0!</v>
      </c>
      <c r="N24" s="25" t="e">
        <f t="shared" si="4"/>
        <v>#DIV/0!</v>
      </c>
      <c r="O24" s="24" t="e">
        <f t="shared" si="5"/>
        <v>#DIV/0!</v>
      </c>
    </row>
    <row r="25" spans="1:17" s="8" customFormat="1" ht="15" hidden="1" customHeight="1" x14ac:dyDescent="0.25">
      <c r="A25" s="19"/>
      <c r="B25" s="18"/>
      <c r="C25" s="18" t="s">
        <v>25</v>
      </c>
      <c r="D25" s="18"/>
      <c r="E25" s="13"/>
      <c r="F25" s="13"/>
      <c r="G25" s="13"/>
      <c r="H25" s="13"/>
      <c r="I25" s="13"/>
      <c r="J25" s="24" t="e">
        <f t="shared" si="0"/>
        <v>#DIV/0!</v>
      </c>
      <c r="K25" s="25">
        <f t="shared" si="1"/>
        <v>0</v>
      </c>
      <c r="L25" s="22" t="e">
        <f t="shared" si="2"/>
        <v>#DIV/0!</v>
      </c>
      <c r="M25" s="25" t="e">
        <f t="shared" si="3"/>
        <v>#DIV/0!</v>
      </c>
      <c r="N25" s="25" t="e">
        <f t="shared" si="4"/>
        <v>#DIV/0!</v>
      </c>
      <c r="O25" s="24" t="e">
        <f t="shared" si="5"/>
        <v>#DIV/0!</v>
      </c>
    </row>
    <row r="26" spans="1:17" s="8" customFormat="1" ht="15" hidden="1" customHeight="1" x14ac:dyDescent="0.25">
      <c r="A26" s="20"/>
      <c r="B26" s="18"/>
      <c r="C26" s="18" t="s">
        <v>25</v>
      </c>
      <c r="D26" s="18"/>
      <c r="E26" s="13"/>
      <c r="F26" s="13"/>
      <c r="G26" s="13"/>
      <c r="H26" s="13"/>
      <c r="I26" s="13"/>
      <c r="J26" s="24" t="e">
        <f t="shared" si="0"/>
        <v>#DIV/0!</v>
      </c>
      <c r="K26" s="25">
        <f t="shared" si="1"/>
        <v>0</v>
      </c>
      <c r="L26" s="22" t="e">
        <f t="shared" si="2"/>
        <v>#DIV/0!</v>
      </c>
      <c r="M26" s="25" t="e">
        <f t="shared" si="3"/>
        <v>#DIV/0!</v>
      </c>
      <c r="N26" s="25" t="e">
        <f t="shared" si="4"/>
        <v>#DIV/0!</v>
      </c>
      <c r="O26" s="24" t="e">
        <f t="shared" si="5"/>
        <v>#DIV/0!</v>
      </c>
    </row>
    <row r="27" spans="1:17" s="8" customFormat="1" ht="15" hidden="1" customHeight="1" x14ac:dyDescent="0.25">
      <c r="A27" s="20"/>
      <c r="B27" s="18"/>
      <c r="C27" s="18" t="s">
        <v>25</v>
      </c>
      <c r="D27" s="18"/>
      <c r="E27" s="13"/>
      <c r="F27" s="13"/>
      <c r="G27" s="13"/>
      <c r="H27" s="13"/>
      <c r="I27" s="13"/>
      <c r="J27" s="24" t="e">
        <f t="shared" si="0"/>
        <v>#DIV/0!</v>
      </c>
      <c r="K27" s="25">
        <f t="shared" si="1"/>
        <v>0</v>
      </c>
      <c r="L27" s="22" t="e">
        <f t="shared" si="2"/>
        <v>#DIV/0!</v>
      </c>
      <c r="M27" s="25" t="e">
        <f t="shared" si="3"/>
        <v>#DIV/0!</v>
      </c>
      <c r="N27" s="25" t="e">
        <f t="shared" si="4"/>
        <v>#DIV/0!</v>
      </c>
      <c r="O27" s="24" t="e">
        <f t="shared" si="5"/>
        <v>#DIV/0!</v>
      </c>
    </row>
    <row r="28" spans="1:17" s="10" customFormat="1" ht="120" customHeight="1" x14ac:dyDescent="0.25">
      <c r="A28" s="22">
        <v>3</v>
      </c>
      <c r="B28" s="18" t="s">
        <v>31</v>
      </c>
      <c r="C28" s="18" t="s">
        <v>25</v>
      </c>
      <c r="D28" s="22">
        <v>30</v>
      </c>
      <c r="E28" s="23">
        <v>957</v>
      </c>
      <c r="F28" s="23">
        <v>954.15</v>
      </c>
      <c r="G28" s="23">
        <v>952</v>
      </c>
      <c r="H28" s="23"/>
      <c r="I28" s="23"/>
      <c r="J28" s="24">
        <f t="shared" si="0"/>
        <v>954.38333333333333</v>
      </c>
      <c r="K28" s="25">
        <f t="shared" si="1"/>
        <v>3</v>
      </c>
      <c r="L28" s="22">
        <f t="shared" si="2"/>
        <v>2.5081533711743664</v>
      </c>
      <c r="M28" s="25">
        <f t="shared" si="3"/>
        <v>0.26280355948948181</v>
      </c>
      <c r="N28" s="25" t="str">
        <f t="shared" si="4"/>
        <v>ОДНОРОДНЫЕ</v>
      </c>
      <c r="O28" s="24">
        <f t="shared" si="5"/>
        <v>28631.5</v>
      </c>
    </row>
    <row r="29" spans="1:17" s="10" customFormat="1" ht="162.75" customHeight="1" x14ac:dyDescent="0.25">
      <c r="A29" s="25">
        <v>4</v>
      </c>
      <c r="B29" s="18" t="s">
        <v>32</v>
      </c>
      <c r="C29" s="18" t="s">
        <v>25</v>
      </c>
      <c r="D29" s="25">
        <v>30</v>
      </c>
      <c r="E29" s="24">
        <v>956.85</v>
      </c>
      <c r="F29" s="24">
        <v>955</v>
      </c>
      <c r="G29" s="24">
        <v>953.4</v>
      </c>
      <c r="H29" s="24"/>
      <c r="I29" s="24"/>
      <c r="J29" s="24">
        <f t="shared" si="0"/>
        <v>955.08333333333337</v>
      </c>
      <c r="K29" s="25">
        <f>COUNT(E29:I29)</f>
        <v>3</v>
      </c>
      <c r="L29" s="25">
        <f t="shared" si="2"/>
        <v>1.7265090018107094</v>
      </c>
      <c r="M29" s="25">
        <f t="shared" si="3"/>
        <v>0.18077050887120244</v>
      </c>
      <c r="N29" s="25" t="str">
        <f t="shared" si="4"/>
        <v>ОДНОРОДНЫЕ</v>
      </c>
      <c r="O29" s="24">
        <f t="shared" si="5"/>
        <v>28652.5</v>
      </c>
    </row>
    <row r="31" spans="1:17" ht="29.25" customHeight="1" x14ac:dyDescent="0.25">
      <c r="A31" s="39" t="s">
        <v>39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8"/>
      <c r="Q31" s="38"/>
    </row>
    <row r="32" spans="1:17" ht="30" customHeight="1" x14ac:dyDescent="0.25">
      <c r="A32" s="40" t="s">
        <v>24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41"/>
    </row>
    <row r="34" spans="1:17" ht="15" customHeight="1" x14ac:dyDescent="0.25">
      <c r="A34" s="40" t="s">
        <v>40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41"/>
    </row>
  </sheetData>
  <mergeCells count="17">
    <mergeCell ref="A31:O31"/>
    <mergeCell ref="A32:O32"/>
    <mergeCell ref="A34:O34"/>
    <mergeCell ref="M19:M20"/>
    <mergeCell ref="D16:J16"/>
    <mergeCell ref="N19:N20"/>
    <mergeCell ref="A19:A20"/>
    <mergeCell ref="B19:B20"/>
    <mergeCell ref="C19:D19"/>
    <mergeCell ref="L13:M13"/>
    <mergeCell ref="B15:N15"/>
    <mergeCell ref="O19:O20"/>
    <mergeCell ref="A18:B18"/>
    <mergeCell ref="C18:D18"/>
    <mergeCell ref="J19:J20"/>
    <mergeCell ref="K19:K20"/>
    <mergeCell ref="L19:L20"/>
  </mergeCells>
  <conditionalFormatting sqref="N21:N29">
    <cfRule type="containsText" dxfId="5" priority="28" operator="containsText" text="НЕ">
      <formula>NOT(ISERROR(SEARCH("НЕ",N21)))</formula>
    </cfRule>
    <cfRule type="containsText" dxfId="4" priority="29" operator="containsText" text="ОДНОРОДНЫЕ">
      <formula>NOT(ISERROR(SEARCH("ОДНОРОДНЫЕ",N21)))</formula>
    </cfRule>
    <cfRule type="containsText" dxfId="3" priority="30" operator="containsText" text="НЕОДНОРОДНЫЕ">
      <formula>NOT(ISERROR(SEARCH("НЕОДНОРОДНЫЕ",N21)))</formula>
    </cfRule>
  </conditionalFormatting>
  <conditionalFormatting sqref="N21:N29">
    <cfRule type="containsText" dxfId="2" priority="25" operator="containsText" text="НЕОДНОРОДНЫЕ">
      <formula>NOT(ISERROR(SEARCH("НЕОДНОРОДНЫЕ",N21)))</formula>
    </cfRule>
    <cfRule type="containsText" dxfId="1" priority="26" operator="containsText" text="ОДНОРОДНЫЕ">
      <formula>NOT(ISERROR(SEARCH("ОДНОРОДНЫЕ",N21)))</formula>
    </cfRule>
    <cfRule type="containsText" dxfId="0" priority="27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2022-11-30T11:42:44Z</dcterms:modified>
</cp:coreProperties>
</file>