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2" i="1" l="1"/>
  <c r="Q22" i="1" s="1"/>
  <c r="L23" i="1"/>
  <c r="L24" i="1"/>
  <c r="Q24" i="1" s="1"/>
  <c r="L25" i="1"/>
  <c r="Q25" i="1" s="1"/>
  <c r="L26" i="1"/>
  <c r="Q26" i="1" s="1"/>
  <c r="L27" i="1"/>
  <c r="Q27" i="1" s="1"/>
  <c r="L28" i="1"/>
  <c r="Q28" i="1" s="1"/>
  <c r="L29" i="1"/>
  <c r="Q29" i="1" s="1"/>
  <c r="L30" i="1"/>
  <c r="Q30" i="1" s="1"/>
  <c r="L31" i="1"/>
  <c r="Q31" i="1" s="1"/>
  <c r="L32" i="1"/>
  <c r="Q32" i="1" s="1"/>
  <c r="L33" i="1"/>
  <c r="Q33" i="1" s="1"/>
  <c r="L34" i="1"/>
  <c r="Q34" i="1" s="1"/>
  <c r="L35" i="1"/>
  <c r="Q35" i="1" s="1"/>
  <c r="L36" i="1"/>
  <c r="Q36" i="1" s="1"/>
  <c r="L37" i="1"/>
  <c r="Q37" i="1" s="1"/>
  <c r="L38" i="1"/>
  <c r="Q38" i="1" s="1"/>
  <c r="L39" i="1"/>
  <c r="Q39" i="1" s="1"/>
  <c r="N22" i="1"/>
  <c r="O22" i="1" s="1"/>
  <c r="P22" i="1" s="1"/>
  <c r="N23" i="1"/>
  <c r="N24" i="1"/>
  <c r="O24" i="1" s="1"/>
  <c r="P24" i="1" s="1"/>
  <c r="N25" i="1"/>
  <c r="N26" i="1"/>
  <c r="N27" i="1"/>
  <c r="N28" i="1"/>
  <c r="N29" i="1"/>
  <c r="O29" i="1" s="1"/>
  <c r="P29" i="1" s="1"/>
  <c r="N30" i="1"/>
  <c r="O30" i="1" s="1"/>
  <c r="P30" i="1" s="1"/>
  <c r="N31" i="1"/>
  <c r="N32" i="1"/>
  <c r="O32" i="1" s="1"/>
  <c r="P32" i="1" s="1"/>
  <c r="N33" i="1"/>
  <c r="O33" i="1"/>
  <c r="P33" i="1" s="1"/>
  <c r="N34" i="1"/>
  <c r="N35" i="1"/>
  <c r="N36" i="1"/>
  <c r="O36" i="1" s="1"/>
  <c r="P36" i="1" s="1"/>
  <c r="N37" i="1"/>
  <c r="O37" i="1"/>
  <c r="P37" i="1" s="1"/>
  <c r="N38" i="1"/>
  <c r="O38" i="1" s="1"/>
  <c r="P38" i="1" s="1"/>
  <c r="N39" i="1"/>
  <c r="N40" i="1"/>
  <c r="O40" i="1" s="1"/>
  <c r="P40" i="1" s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L40" i="1"/>
  <c r="Q40" i="1" s="1"/>
  <c r="N21" i="1"/>
  <c r="O23" i="1"/>
  <c r="P23" i="1"/>
  <c r="O35" i="1"/>
  <c r="P35" i="1"/>
  <c r="O31" i="1"/>
  <c r="P31" i="1"/>
  <c r="O27" i="1"/>
  <c r="P27" i="1"/>
  <c r="O25" i="1"/>
  <c r="P25" i="1"/>
  <c r="Q23" i="1"/>
  <c r="O39" i="1"/>
  <c r="P39" i="1" s="1"/>
  <c r="M21" i="1"/>
  <c r="L21" i="1"/>
  <c r="Q21" i="1"/>
  <c r="O21" i="1"/>
  <c r="P21" i="1" s="1"/>
  <c r="C18" i="1" l="1"/>
  <c r="O34" i="1"/>
  <c r="P34" i="1" s="1"/>
  <c r="O28" i="1"/>
  <c r="P28" i="1" s="1"/>
  <c r="O26" i="1"/>
  <c r="P26" i="1" s="1"/>
</calcChain>
</file>

<file path=xl/sharedStrings.xml><?xml version="1.0" encoding="utf-8"?>
<sst xmlns="http://schemas.openxmlformats.org/spreadsheetml/2006/main" count="83" uniqueCount="59">
  <si>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</si>
  <si>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</si>
  <si>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</si>
  <si>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</si>
  <si>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</si>
  <si>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</si>
  <si>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</si>
  <si>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</si>
  <si>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</si>
  <si>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</si>
  <si>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</si>
  <si>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</si>
  <si>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</si>
  <si>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</si>
  <si>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</si>
  <si>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</si>
  <si>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</si>
  <si>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</si>
  <si>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</si>
  <si>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</si>
  <si>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</si>
  <si>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</si>
  <si>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</si>
  <si>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</si>
  <si>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</si>
  <si>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</si>
  <si>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</si>
  <si>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>Будесонид+Формотерол порошок для ингаляций дозированный, 160 мкг + 4.5 мкг  №120 доз /в комплекте с ингалятором/</t>
  </si>
  <si>
    <t>Тиотропия бромид раствор для ингаляций 2,5 мкг/доза, 60 доз, 4 мл - картриджи №1 /в комплекте с ингалятором /</t>
  </si>
  <si>
    <t>Будесонид суспензия для ингаляций дозированная 0,5 мг/мл, 2 мл - ампулы №20</t>
  </si>
  <si>
    <t>Олодатерол+Тиотропия бромид р-р д/инг. дозированный 2,5мкг+2,5мкг/доза-1 ингалятор + 1картридж</t>
  </si>
  <si>
    <t>Вилантерол+Умеклидиния бромид порошок д/инг. дозированный 22мкг+55мкг/доза-30 доз</t>
  </si>
  <si>
    <t>шт.</t>
  </si>
  <si>
    <t>КП вх.6157-11/22 от 16.11.2022</t>
  </si>
  <si>
    <t>КП вх.6158-11/22 от 16.11.2022</t>
  </si>
  <si>
    <t>КП вх.6159-11/22 от 16.11.2022</t>
  </si>
  <si>
    <t xml:space="preserve">  Салметерол + Флутиказон порошок д/инг. дозированный 50мкг + 500мкг/доза, 60 доз</t>
  </si>
  <si>
    <t xml:space="preserve">  Салметерол + Флутиказон  аэр. д/инг. дозир.  25мкг+250мкг/доза, 120 доз №1</t>
  </si>
  <si>
    <t>Ипратропия бромид+Фенотерол  р-р для ингаляций 0,25 мг+ 0,5 мг/мл, 20 мл- флакон-капельницы №1</t>
  </si>
  <si>
    <t>Ипратропия бромид+Фенотерол аэрозоль для ингаляций дозированный 20мкг+50мкг/доза, 200 доз</t>
  </si>
  <si>
    <t>Хлоропирамин  р-р для  для в/в и в/м введения 20 мг/мл, 1мл- ампулы №1</t>
  </si>
  <si>
    <t>Дифенгидрамин  р-р для в/в и в/м введения 10 мг/мл, 1мл- ампулы №10</t>
  </si>
  <si>
    <t>Никетамид  р-р для  для инъекций 250 мг/мл, 2мл- ампулы №10</t>
  </si>
  <si>
    <t>Амброксол р-р для приема внутрь и ингаляций 7,5 мг/мл, 100 мл- флакон №1</t>
  </si>
  <si>
    <t>Амброксол  таблетки 30 мг №20</t>
  </si>
  <si>
    <t>Сальбутамол  аэр. д/ингал. дозированный, 100мкг/доза 200 доз №1</t>
  </si>
  <si>
    <t>Аммиак  р-р для наружного применения и ингаляций 10%, 40 мл- флакон №1</t>
  </si>
  <si>
    <t>Аминофиллин р-р для в/в введения 24мг/мл 5мл- ампулы №10</t>
  </si>
  <si>
    <t>Ацетилцистеин  р-р  для в/в введения и ингаляций 100мг/мл,3 мл- ампулы №5</t>
  </si>
  <si>
    <t>Тиотропия бромид капсулы с порошком для ингаляций 18мкг №30/в комплекте с ингалятором/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</si>
  <si>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</si>
  <si>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</si>
  <si>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</si>
  <si>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</si>
  <si>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256-22</t>
  </si>
  <si>
    <t>на поставку лекарственных препаратов для лечения органов дыхательной системы путем путем запроса котировок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</si>
  <si>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</si>
  <si>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</si>
  <si>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475 419 (четыреста семьдесят пять тысяч четыреста девятнадцать) рублей 61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</si>
</sst>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</cellXfs>
  <cellStyles count="1">
    <cellStyle name="Обычный" xfId="0" builtinId="0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A26" zoomScale="85" zoomScaleNormal="85" zoomScalePageLayoutView="70" workbookViewId="0">
      <selection activeCell="U38" sqref="U38"/>
    </sheetView>
  </sheetViews>
  <sheetFormatPr defaultRowHeight="15" x14ac:dyDescent="0.25"/>
  <cols>
    <col min="1" max="1" width="9.140625" style="2"/>
    <col min="2" max="2" width="28.42578125" style="2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1.7109375" style="3" hidden="1" customWidth="1"/>
    <col min="9" max="9" width="12.42578125" style="3" hidden="1" customWidth="1"/>
    <col min="10" max="10" width="10.710937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37"/>
      <c r="B1" s="37"/>
      <c r="C1" s="37"/>
      <c r="D1" s="37"/>
      <c r="M1" s="37"/>
      <c r="N1" s="37"/>
      <c r="O1" s="37"/>
      <c r="P1" s="37"/>
      <c r="Q1" s="50" t="s">
        <v>50</v>
      </c>
    </row>
    <row r="2" spans="1:17" x14ac:dyDescent="0.25">
      <c r="A2" s="37"/>
      <c r="B2" s="37"/>
      <c r="C2" s="37"/>
      <c r="D2" s="37"/>
      <c r="M2" s="37"/>
      <c r="N2" s="37"/>
      <c r="O2" s="37"/>
      <c r="P2" s="37"/>
      <c r="Q2" s="50" t="s">
        <v>51</v>
      </c>
    </row>
    <row r="3" spans="1:17" x14ac:dyDescent="0.25">
      <c r="A3" s="37"/>
      <c r="B3" s="37"/>
      <c r="C3" s="37"/>
      <c r="D3" s="37"/>
      <c r="M3" s="37"/>
      <c r="N3" s="37"/>
      <c r="O3" s="37"/>
      <c r="P3" s="37"/>
      <c r="Q3" s="50" t="s">
        <v>55</v>
      </c>
    </row>
    <row r="4" spans="1:17" x14ac:dyDescent="0.25">
      <c r="A4" s="37"/>
      <c r="B4" s="37"/>
      <c r="C4" s="37"/>
      <c r="D4" s="37"/>
      <c r="M4" s="37"/>
      <c r="N4" s="37"/>
      <c r="O4" s="37"/>
      <c r="P4" s="37"/>
      <c r="Q4" s="50" t="s">
        <v>52</v>
      </c>
    </row>
    <row r="5" spans="1:17" x14ac:dyDescent="0.25">
      <c r="A5" s="37"/>
      <c r="B5" s="37"/>
      <c r="C5" s="37"/>
      <c r="D5" s="37"/>
      <c r="M5" s="37"/>
      <c r="N5" s="37"/>
      <c r="O5" s="37"/>
      <c r="P5" s="37"/>
      <c r="Q5" s="50" t="s">
        <v>53</v>
      </c>
    </row>
    <row r="6" spans="1:17" x14ac:dyDescent="0.25">
      <c r="A6" s="37"/>
      <c r="B6" s="37"/>
      <c r="C6" s="37"/>
      <c r="D6" s="37"/>
      <c r="M6" s="37"/>
      <c r="N6" s="37"/>
      <c r="O6" s="37"/>
      <c r="P6" s="37"/>
      <c r="Q6" s="50" t="s">
        <v>54</v>
      </c>
    </row>
    <row r="7" spans="1:17" x14ac:dyDescent="0.25">
      <c r="A7" s="18"/>
      <c r="B7" s="18"/>
      <c r="C7" s="18"/>
      <c r="D7" s="18"/>
      <c r="M7" s="18"/>
      <c r="N7" s="18"/>
      <c r="O7" s="18"/>
      <c r="P7" s="18"/>
    </row>
    <row r="8" spans="1:17" hidden="1" x14ac:dyDescent="0.25">
      <c r="A8" s="18"/>
      <c r="B8" s="18"/>
      <c r="C8" s="18"/>
      <c r="D8" s="18"/>
      <c r="M8" s="18"/>
      <c r="N8" s="18"/>
      <c r="O8" s="18"/>
      <c r="P8" s="18"/>
    </row>
    <row r="9" spans="1:17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1" t="s">
        <v>16</v>
      </c>
    </row>
    <row r="10" spans="1:17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2" t="s">
        <v>21</v>
      </c>
    </row>
    <row r="11" spans="1:17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12" t="s">
        <v>17</v>
      </c>
    </row>
    <row r="12" spans="1:17" s="10" customForma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8"/>
      <c r="O12" s="8"/>
      <c r="P12" s="8"/>
      <c r="Q12" s="9"/>
    </row>
    <row r="13" spans="1:17" s="10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9"/>
      <c r="L13" s="9"/>
      <c r="M13" s="8"/>
      <c r="N13" s="39" t="s">
        <v>20</v>
      </c>
      <c r="O13" s="39"/>
      <c r="P13" s="8"/>
      <c r="Q13" s="4" t="s">
        <v>18</v>
      </c>
    </row>
    <row r="14" spans="1:17" ht="18.75" x14ac:dyDescent="0.25">
      <c r="Q14" s="5"/>
    </row>
    <row r="15" spans="1:17" ht="18.75" x14ac:dyDescent="0.25">
      <c r="B15" s="48" t="s">
        <v>19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"/>
    </row>
    <row r="16" spans="1:17" ht="15.75" hidden="1" x14ac:dyDescent="0.25">
      <c r="B16" s="24"/>
      <c r="C16" s="24"/>
      <c r="D16" s="40"/>
      <c r="E16" s="40"/>
      <c r="F16" s="40"/>
      <c r="G16" s="40"/>
      <c r="H16" s="40"/>
      <c r="I16" s="40"/>
      <c r="J16" s="40"/>
      <c r="K16" s="40"/>
      <c r="L16" s="40"/>
      <c r="M16" s="24"/>
      <c r="N16" s="24"/>
      <c r="O16" s="24"/>
      <c r="P16" s="24"/>
    </row>
    <row r="18" spans="1:17" s="8" customFormat="1" ht="47.25" customHeight="1" x14ac:dyDescent="0.25">
      <c r="A18" s="42" t="s">
        <v>14</v>
      </c>
      <c r="B18" s="43"/>
      <c r="C18" s="44">
        <f>SUMIF(Q21:Q39,"&gt;0")</f>
        <v>475419.61333333334</v>
      </c>
      <c r="D18" s="43"/>
      <c r="E18" s="15" t="s">
        <v>33</v>
      </c>
      <c r="F18" s="15" t="s">
        <v>34</v>
      </c>
      <c r="G18" s="15" t="s">
        <v>35</v>
      </c>
      <c r="H18" s="31"/>
      <c r="I18" s="15"/>
      <c r="J18" s="15"/>
      <c r="K18" s="31"/>
      <c r="L18" s="6"/>
      <c r="M18" s="7"/>
      <c r="N18" s="7"/>
      <c r="O18" s="7"/>
      <c r="P18" s="7"/>
      <c r="Q18" s="6"/>
    </row>
    <row r="19" spans="1:17" s="8" customFormat="1" ht="30" customHeight="1" x14ac:dyDescent="0.25">
      <c r="A19" s="47" t="s">
        <v>0</v>
      </c>
      <c r="B19" s="47" t="s">
        <v>1</v>
      </c>
      <c r="C19" s="47" t="s">
        <v>2</v>
      </c>
      <c r="D19" s="47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13" t="s">
        <v>25</v>
      </c>
      <c r="K19" s="13" t="s">
        <v>26</v>
      </c>
      <c r="L19" s="45" t="s">
        <v>15</v>
      </c>
      <c r="M19" s="47" t="s">
        <v>11</v>
      </c>
      <c r="N19" s="47" t="s">
        <v>12</v>
      </c>
      <c r="O19" s="47" t="s">
        <v>13</v>
      </c>
      <c r="P19" s="47" t="s">
        <v>9</v>
      </c>
      <c r="Q19" s="41" t="s">
        <v>10</v>
      </c>
    </row>
    <row r="20" spans="1:17" s="8" customFormat="1" ht="30" x14ac:dyDescent="0.25">
      <c r="A20" s="47"/>
      <c r="B20" s="47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27" t="s">
        <v>6</v>
      </c>
      <c r="J20" s="27" t="s">
        <v>6</v>
      </c>
      <c r="K20" s="6" t="s">
        <v>6</v>
      </c>
      <c r="L20" s="46"/>
      <c r="M20" s="47"/>
      <c r="N20" s="47"/>
      <c r="O20" s="47"/>
      <c r="P20" s="47"/>
      <c r="Q20" s="41"/>
    </row>
    <row r="21" spans="1:17" s="8" customFormat="1" ht="69" customHeight="1" x14ac:dyDescent="0.25">
      <c r="A21" s="17">
        <v>1</v>
      </c>
      <c r="B21" s="19" t="s">
        <v>36</v>
      </c>
      <c r="C21" s="19" t="s">
        <v>24</v>
      </c>
      <c r="D21" s="19">
        <v>30</v>
      </c>
      <c r="E21" s="13">
        <v>2067</v>
      </c>
      <c r="F21" s="13">
        <v>2064.16</v>
      </c>
      <c r="G21" s="13">
        <v>2066.2199999999998</v>
      </c>
      <c r="H21" s="13"/>
      <c r="I21" s="13"/>
      <c r="J21" s="13"/>
      <c r="K21" s="13"/>
      <c r="L21" s="16">
        <f t="shared" ref="L21:L40" si="0">AVERAGE(E21:K21)</f>
        <v>2065.7933333333331</v>
      </c>
      <c r="M21" s="17">
        <f t="shared" ref="M21:M40" si="1">COUNT(E21:K21)</f>
        <v>3</v>
      </c>
      <c r="N21" s="17">
        <f t="shared" ref="N21:N40" si="2">STDEV(E21:K21)</f>
        <v>1.4672877472852712</v>
      </c>
      <c r="O21" s="17">
        <f t="shared" ref="O21:O40" si="3">N21/L21*100</f>
        <v>7.1027809200917391E-2</v>
      </c>
      <c r="P21" s="17" t="str">
        <f t="shared" ref="P21:P40" si="4">IF(O21&lt;33,"ОДНОРОДНЫЕ","НЕОДНОРОДНЫЕ")</f>
        <v>ОДНОРОДНЫЕ</v>
      </c>
      <c r="Q21" s="16">
        <f t="shared" ref="Q21:Q40" si="5">D21*L21</f>
        <v>61973.799999999988</v>
      </c>
    </row>
    <row r="22" spans="1:17" s="8" customFormat="1" ht="69" customHeight="1" x14ac:dyDescent="0.25">
      <c r="A22" s="17">
        <v>2</v>
      </c>
      <c r="B22" s="19" t="s">
        <v>37</v>
      </c>
      <c r="C22" s="19" t="s">
        <v>24</v>
      </c>
      <c r="D22" s="19">
        <v>30</v>
      </c>
      <c r="E22" s="13">
        <v>2166.5</v>
      </c>
      <c r="F22" s="13">
        <v>2162.0700000000002</v>
      </c>
      <c r="G22" s="13">
        <v>2164.23</v>
      </c>
      <c r="H22" s="13"/>
      <c r="I22" s="13"/>
      <c r="J22" s="13"/>
      <c r="K22" s="13"/>
      <c r="L22" s="35">
        <f t="shared" si="0"/>
        <v>2164.2666666666664</v>
      </c>
      <c r="M22" s="33">
        <f t="shared" si="1"/>
        <v>3</v>
      </c>
      <c r="N22" s="33">
        <f t="shared" si="2"/>
        <v>2.215227603054136</v>
      </c>
      <c r="O22" s="33">
        <f t="shared" si="3"/>
        <v>0.10235465144717855</v>
      </c>
      <c r="P22" s="33" t="str">
        <f t="shared" si="4"/>
        <v>ОДНОРОДНЫЕ</v>
      </c>
      <c r="Q22" s="35">
        <f t="shared" si="5"/>
        <v>64927.999999999993</v>
      </c>
    </row>
    <row r="23" spans="1:17" s="8" customFormat="1" ht="78" customHeight="1" x14ac:dyDescent="0.25">
      <c r="A23" s="21">
        <v>3</v>
      </c>
      <c r="B23" s="19" t="s">
        <v>38</v>
      </c>
      <c r="C23" s="19" t="s">
        <v>24</v>
      </c>
      <c r="D23" s="19">
        <v>140</v>
      </c>
      <c r="E23" s="13">
        <v>279</v>
      </c>
      <c r="F23" s="13">
        <v>277.05</v>
      </c>
      <c r="G23" s="13">
        <v>277.33</v>
      </c>
      <c r="H23" s="13"/>
      <c r="I23" s="13"/>
      <c r="J23" s="13"/>
      <c r="K23" s="13"/>
      <c r="L23" s="35">
        <f t="shared" si="0"/>
        <v>277.79333333333329</v>
      </c>
      <c r="M23" s="33">
        <f t="shared" si="1"/>
        <v>3</v>
      </c>
      <c r="N23" s="33">
        <f t="shared" si="2"/>
        <v>1.054340236040213</v>
      </c>
      <c r="O23" s="33">
        <f t="shared" si="3"/>
        <v>0.37954123066555945</v>
      </c>
      <c r="P23" s="33" t="str">
        <f t="shared" si="4"/>
        <v>ОДНОРОДНЫЕ</v>
      </c>
      <c r="Q23" s="35">
        <f t="shared" si="5"/>
        <v>38891.066666666658</v>
      </c>
    </row>
    <row r="24" spans="1:17" s="8" customFormat="1" ht="74.25" customHeight="1" x14ac:dyDescent="0.25">
      <c r="A24" s="21">
        <v>4</v>
      </c>
      <c r="B24" s="19" t="s">
        <v>39</v>
      </c>
      <c r="C24" s="19" t="s">
        <v>24</v>
      </c>
      <c r="D24" s="19">
        <v>15</v>
      </c>
      <c r="E24" s="13">
        <v>499</v>
      </c>
      <c r="F24" s="13">
        <v>496.98</v>
      </c>
      <c r="G24" s="13">
        <v>497.48</v>
      </c>
      <c r="H24" s="13"/>
      <c r="I24" s="13"/>
      <c r="J24" s="13"/>
      <c r="K24" s="13"/>
      <c r="L24" s="35">
        <f t="shared" si="0"/>
        <v>497.82</v>
      </c>
      <c r="M24" s="33">
        <f t="shared" si="1"/>
        <v>3</v>
      </c>
      <c r="N24" s="33">
        <f t="shared" si="2"/>
        <v>1.0520456263869826</v>
      </c>
      <c r="O24" s="33">
        <f t="shared" si="3"/>
        <v>0.21133052637238012</v>
      </c>
      <c r="P24" s="33" t="str">
        <f t="shared" si="4"/>
        <v>ОДНОРОДНЫЕ</v>
      </c>
      <c r="Q24" s="35">
        <f t="shared" si="5"/>
        <v>7467.3</v>
      </c>
    </row>
    <row r="25" spans="1:17" s="8" customFormat="1" ht="52.5" customHeight="1" x14ac:dyDescent="0.25">
      <c r="A25" s="21">
        <v>5</v>
      </c>
      <c r="B25" s="29" t="s">
        <v>40</v>
      </c>
      <c r="C25" s="19" t="s">
        <v>32</v>
      </c>
      <c r="D25" s="19">
        <v>500</v>
      </c>
      <c r="E25" s="13">
        <v>10.265000000000001</v>
      </c>
      <c r="F25" s="13">
        <v>10</v>
      </c>
      <c r="G25" s="13">
        <v>10.1</v>
      </c>
      <c r="H25" s="13"/>
      <c r="I25" s="13"/>
      <c r="J25" s="13"/>
      <c r="K25" s="13"/>
      <c r="L25" s="35">
        <f t="shared" si="0"/>
        <v>10.121666666666668</v>
      </c>
      <c r="M25" s="33">
        <f t="shared" si="1"/>
        <v>3</v>
      </c>
      <c r="N25" s="33">
        <f t="shared" si="2"/>
        <v>0.13382202110763916</v>
      </c>
      <c r="O25" s="33">
        <f t="shared" si="3"/>
        <v>1.3221342444357564</v>
      </c>
      <c r="P25" s="33" t="str">
        <f t="shared" si="4"/>
        <v>ОДНОРОДНЫЕ</v>
      </c>
      <c r="Q25" s="35">
        <f t="shared" si="5"/>
        <v>5060.8333333333339</v>
      </c>
    </row>
    <row r="26" spans="1:17" s="8" customFormat="1" ht="49.5" customHeight="1" x14ac:dyDescent="0.25">
      <c r="A26" s="22">
        <v>6</v>
      </c>
      <c r="B26" s="19" t="s">
        <v>41</v>
      </c>
      <c r="C26" s="19" t="s">
        <v>24</v>
      </c>
      <c r="D26" s="19">
        <v>70</v>
      </c>
      <c r="E26" s="13">
        <v>31.3</v>
      </c>
      <c r="F26" s="13">
        <v>28.44</v>
      </c>
      <c r="G26" s="13">
        <v>30</v>
      </c>
      <c r="H26" s="13"/>
      <c r="I26" s="13"/>
      <c r="J26" s="13"/>
      <c r="K26" s="13"/>
      <c r="L26" s="35">
        <f t="shared" si="0"/>
        <v>29.913333333333338</v>
      </c>
      <c r="M26" s="33">
        <f t="shared" si="1"/>
        <v>3</v>
      </c>
      <c r="N26" s="33">
        <f t="shared" si="2"/>
        <v>1.4319683422943863</v>
      </c>
      <c r="O26" s="33">
        <f t="shared" si="3"/>
        <v>4.7870570836674373</v>
      </c>
      <c r="P26" s="33" t="str">
        <f t="shared" si="4"/>
        <v>ОДНОРОДНЫЕ</v>
      </c>
      <c r="Q26" s="35">
        <f t="shared" si="5"/>
        <v>2093.9333333333338</v>
      </c>
    </row>
    <row r="27" spans="1:17" s="8" customFormat="1" ht="49.5" customHeight="1" x14ac:dyDescent="0.25">
      <c r="A27" s="22">
        <v>7</v>
      </c>
      <c r="B27" s="34" t="s">
        <v>42</v>
      </c>
      <c r="C27" s="19" t="s">
        <v>24</v>
      </c>
      <c r="D27" s="19">
        <v>65</v>
      </c>
      <c r="E27" s="13">
        <v>279</v>
      </c>
      <c r="F27" s="13">
        <v>277.2</v>
      </c>
      <c r="G27" s="13">
        <v>277.48</v>
      </c>
      <c r="H27" s="13"/>
      <c r="I27" s="13"/>
      <c r="J27" s="13"/>
      <c r="K27" s="13"/>
      <c r="L27" s="35">
        <f t="shared" si="0"/>
        <v>277.89333333333337</v>
      </c>
      <c r="M27" s="33">
        <f t="shared" si="1"/>
        <v>3</v>
      </c>
      <c r="N27" s="33">
        <f t="shared" si="2"/>
        <v>0.96857283326208032</v>
      </c>
      <c r="O27" s="33">
        <f t="shared" si="3"/>
        <v>0.34854122682399008</v>
      </c>
      <c r="P27" s="33" t="str">
        <f t="shared" si="4"/>
        <v>ОДНОРОДНЫЕ</v>
      </c>
      <c r="Q27" s="35">
        <f t="shared" si="5"/>
        <v>18063.066666666669</v>
      </c>
    </row>
    <row r="28" spans="1:17" s="10" customFormat="1" ht="48.75" customHeight="1" x14ac:dyDescent="0.25">
      <c r="A28" s="25">
        <v>8</v>
      </c>
      <c r="B28" s="30" t="s">
        <v>43</v>
      </c>
      <c r="C28" s="28" t="s">
        <v>24</v>
      </c>
      <c r="D28" s="19">
        <v>80</v>
      </c>
      <c r="E28" s="13">
        <v>170</v>
      </c>
      <c r="F28" s="13">
        <v>167.26</v>
      </c>
      <c r="G28" s="13">
        <v>167.43</v>
      </c>
      <c r="H28" s="13"/>
      <c r="I28" s="13"/>
      <c r="J28" s="13"/>
      <c r="K28" s="13"/>
      <c r="L28" s="35">
        <f t="shared" si="0"/>
        <v>168.23</v>
      </c>
      <c r="M28" s="33">
        <f t="shared" si="1"/>
        <v>3</v>
      </c>
      <c r="N28" s="33">
        <f t="shared" si="2"/>
        <v>1.5352198539622928</v>
      </c>
      <c r="O28" s="33">
        <f t="shared" si="3"/>
        <v>0.91257198713802101</v>
      </c>
      <c r="P28" s="33" t="str">
        <f t="shared" si="4"/>
        <v>ОДНОРОДНЫЕ</v>
      </c>
      <c r="Q28" s="35">
        <f t="shared" si="5"/>
        <v>13458.4</v>
      </c>
    </row>
    <row r="29" spans="1:17" s="10" customFormat="1" ht="31.5" customHeight="1" x14ac:dyDescent="0.25">
      <c r="A29" s="23">
        <v>9</v>
      </c>
      <c r="B29" s="29" t="s">
        <v>44</v>
      </c>
      <c r="C29" s="19" t="s">
        <v>24</v>
      </c>
      <c r="D29" s="19">
        <v>250</v>
      </c>
      <c r="E29" s="13">
        <v>34.5</v>
      </c>
      <c r="F29" s="13">
        <v>31.56</v>
      </c>
      <c r="G29" s="13">
        <v>32</v>
      </c>
      <c r="H29" s="13"/>
      <c r="I29" s="13"/>
      <c r="J29" s="13"/>
      <c r="K29" s="13"/>
      <c r="L29" s="35">
        <f t="shared" si="0"/>
        <v>32.686666666666667</v>
      </c>
      <c r="M29" s="33">
        <f t="shared" si="1"/>
        <v>3</v>
      </c>
      <c r="N29" s="33">
        <f t="shared" si="2"/>
        <v>1.585728013668591</v>
      </c>
      <c r="O29" s="33">
        <f t="shared" si="3"/>
        <v>4.8512992463856541</v>
      </c>
      <c r="P29" s="33" t="str">
        <f t="shared" si="4"/>
        <v>ОДНОРОДНЫЕ</v>
      </c>
      <c r="Q29" s="35">
        <f t="shared" si="5"/>
        <v>8171.666666666667</v>
      </c>
    </row>
    <row r="30" spans="1:17" s="10" customFormat="1" ht="50.25" customHeight="1" x14ac:dyDescent="0.25">
      <c r="A30" s="23">
        <v>10</v>
      </c>
      <c r="B30" s="19" t="s">
        <v>45</v>
      </c>
      <c r="C30" s="19" t="s">
        <v>24</v>
      </c>
      <c r="D30" s="19">
        <v>65</v>
      </c>
      <c r="E30" s="13">
        <v>148</v>
      </c>
      <c r="F30" s="13">
        <v>147.15</v>
      </c>
      <c r="G30" s="13">
        <v>147.30000000000001</v>
      </c>
      <c r="H30" s="13"/>
      <c r="I30" s="13"/>
      <c r="J30" s="13"/>
      <c r="K30" s="13"/>
      <c r="L30" s="35">
        <f t="shared" si="0"/>
        <v>147.48333333333332</v>
      </c>
      <c r="M30" s="33">
        <f t="shared" si="1"/>
        <v>3</v>
      </c>
      <c r="N30" s="33">
        <f t="shared" si="2"/>
        <v>0.45368858629386893</v>
      </c>
      <c r="O30" s="33">
        <f t="shared" si="3"/>
        <v>0.30762024158246287</v>
      </c>
      <c r="P30" s="33" t="str">
        <f t="shared" si="4"/>
        <v>ОДНОРОДНЫЕ</v>
      </c>
      <c r="Q30" s="35">
        <f t="shared" si="5"/>
        <v>9586.4166666666661</v>
      </c>
    </row>
    <row r="31" spans="1:17" s="10" customFormat="1" ht="55.5" customHeight="1" x14ac:dyDescent="0.25">
      <c r="A31" s="23">
        <v>11</v>
      </c>
      <c r="B31" s="19" t="s">
        <v>46</v>
      </c>
      <c r="C31" s="19" t="s">
        <v>24</v>
      </c>
      <c r="D31" s="19">
        <v>140</v>
      </c>
      <c r="E31" s="13">
        <v>20.2</v>
      </c>
      <c r="F31" s="13">
        <v>17.3</v>
      </c>
      <c r="G31" s="13">
        <v>18</v>
      </c>
      <c r="H31" s="13"/>
      <c r="I31" s="13"/>
      <c r="J31" s="13"/>
      <c r="K31" s="13"/>
      <c r="L31" s="35">
        <f t="shared" si="0"/>
        <v>18.5</v>
      </c>
      <c r="M31" s="33">
        <f t="shared" si="1"/>
        <v>3</v>
      </c>
      <c r="N31" s="33">
        <f t="shared" si="2"/>
        <v>1.5132745950421549</v>
      </c>
      <c r="O31" s="33">
        <f t="shared" si="3"/>
        <v>8.1798626759035411</v>
      </c>
      <c r="P31" s="33" t="str">
        <f t="shared" si="4"/>
        <v>ОДНОРОДНЫЕ</v>
      </c>
      <c r="Q31" s="35">
        <f t="shared" si="5"/>
        <v>2590</v>
      </c>
    </row>
    <row r="32" spans="1:17" s="20" customFormat="1" ht="47.25" customHeight="1" x14ac:dyDescent="0.25">
      <c r="A32" s="23">
        <v>12</v>
      </c>
      <c r="B32" s="29" t="s">
        <v>47</v>
      </c>
      <c r="C32" s="19" t="s">
        <v>24</v>
      </c>
      <c r="D32" s="19">
        <v>60</v>
      </c>
      <c r="E32" s="13">
        <v>71</v>
      </c>
      <c r="F32" s="13">
        <v>70.48</v>
      </c>
      <c r="G32" s="13">
        <v>70.55</v>
      </c>
      <c r="H32" s="13"/>
      <c r="I32" s="13"/>
      <c r="J32" s="13"/>
      <c r="K32" s="13"/>
      <c r="L32" s="35">
        <f t="shared" si="0"/>
        <v>70.676666666666677</v>
      </c>
      <c r="M32" s="33">
        <f t="shared" si="1"/>
        <v>3</v>
      </c>
      <c r="N32" s="33">
        <f t="shared" si="2"/>
        <v>0.28219378684395746</v>
      </c>
      <c r="O32" s="33">
        <f t="shared" si="3"/>
        <v>0.39927432935521967</v>
      </c>
      <c r="P32" s="33" t="str">
        <f t="shared" si="4"/>
        <v>ОДНОРОДНЫЕ</v>
      </c>
      <c r="Q32" s="35">
        <f t="shared" si="5"/>
        <v>4240.6000000000004</v>
      </c>
    </row>
    <row r="33" spans="1:17" ht="53.25" customHeight="1" x14ac:dyDescent="0.25">
      <c r="A33" s="23">
        <v>13</v>
      </c>
      <c r="B33" s="19" t="s">
        <v>48</v>
      </c>
      <c r="C33" s="19" t="s">
        <v>24</v>
      </c>
      <c r="D33" s="19">
        <v>2</v>
      </c>
      <c r="E33" s="13">
        <v>88.25</v>
      </c>
      <c r="F33" s="13">
        <v>87.06</v>
      </c>
      <c r="G33" s="13">
        <v>87.15</v>
      </c>
      <c r="H33" s="13"/>
      <c r="I33" s="13"/>
      <c r="J33" s="13"/>
      <c r="K33" s="13"/>
      <c r="L33" s="35">
        <f t="shared" si="0"/>
        <v>87.486666666666679</v>
      </c>
      <c r="M33" s="33">
        <f t="shared" si="1"/>
        <v>3</v>
      </c>
      <c r="N33" s="33">
        <f t="shared" si="2"/>
        <v>0.66259590500796972</v>
      </c>
      <c r="O33" s="33">
        <f t="shared" si="3"/>
        <v>0.75736787130378302</v>
      </c>
      <c r="P33" s="33" t="str">
        <f t="shared" si="4"/>
        <v>ОДНОРОДНЫЕ</v>
      </c>
      <c r="Q33" s="35">
        <f t="shared" si="5"/>
        <v>174.97333333333336</v>
      </c>
    </row>
    <row r="34" spans="1:17" ht="75" x14ac:dyDescent="0.25">
      <c r="A34" s="26">
        <v>14</v>
      </c>
      <c r="B34" s="36" t="s">
        <v>27</v>
      </c>
      <c r="C34" s="19" t="s">
        <v>24</v>
      </c>
      <c r="D34" s="19">
        <v>10</v>
      </c>
      <c r="E34" s="13">
        <v>2100</v>
      </c>
      <c r="F34" s="13">
        <v>2097.59</v>
      </c>
      <c r="G34" s="13">
        <v>2099.69</v>
      </c>
      <c r="H34" s="13"/>
      <c r="I34" s="13"/>
      <c r="J34" s="13"/>
      <c r="K34" s="13"/>
      <c r="L34" s="35">
        <f t="shared" si="0"/>
        <v>2099.0933333333337</v>
      </c>
      <c r="M34" s="33">
        <f t="shared" si="1"/>
        <v>3</v>
      </c>
      <c r="N34" s="33">
        <f t="shared" si="2"/>
        <v>1.3111191148530887</v>
      </c>
      <c r="O34" s="33">
        <f t="shared" si="3"/>
        <v>6.2461210944396078E-2</v>
      </c>
      <c r="P34" s="33" t="str">
        <f t="shared" si="4"/>
        <v>ОДНОРОДНЫЕ</v>
      </c>
      <c r="Q34" s="35">
        <f t="shared" si="5"/>
        <v>20990.933333333338</v>
      </c>
    </row>
    <row r="35" spans="1:17" ht="66" customHeight="1" x14ac:dyDescent="0.25">
      <c r="A35" s="26">
        <v>15</v>
      </c>
      <c r="B35" s="36" t="s">
        <v>49</v>
      </c>
      <c r="C35" s="19" t="s">
        <v>24</v>
      </c>
      <c r="D35" s="19">
        <v>70</v>
      </c>
      <c r="E35" s="13">
        <v>2149.89</v>
      </c>
      <c r="F35" s="13">
        <v>2147.4899999999998</v>
      </c>
      <c r="G35" s="13">
        <v>2149</v>
      </c>
      <c r="H35" s="13"/>
      <c r="I35" s="13"/>
      <c r="J35" s="13"/>
      <c r="K35" s="13"/>
      <c r="L35" s="35">
        <f t="shared" si="0"/>
        <v>2148.7933333333331</v>
      </c>
      <c r="M35" s="33">
        <f t="shared" si="1"/>
        <v>3</v>
      </c>
      <c r="N35" s="33">
        <f t="shared" si="2"/>
        <v>1.2132738080637355</v>
      </c>
      <c r="O35" s="33">
        <f t="shared" si="3"/>
        <v>5.6463029237978628E-2</v>
      </c>
      <c r="P35" s="33" t="str">
        <f t="shared" si="4"/>
        <v>ОДНОРОДНЫЕ</v>
      </c>
      <c r="Q35" s="35">
        <f t="shared" si="5"/>
        <v>150415.53333333333</v>
      </c>
    </row>
    <row r="36" spans="1:17" s="10" customFormat="1" ht="80.25" customHeight="1" x14ac:dyDescent="0.25">
      <c r="A36" s="33">
        <v>16</v>
      </c>
      <c r="B36" s="36" t="s">
        <v>28</v>
      </c>
      <c r="C36" s="19" t="s">
        <v>24</v>
      </c>
      <c r="D36" s="19">
        <v>10</v>
      </c>
      <c r="E36" s="13">
        <v>2140.5</v>
      </c>
      <c r="F36" s="13">
        <v>2137.7600000000002</v>
      </c>
      <c r="G36" s="13">
        <v>2139.9</v>
      </c>
      <c r="H36" s="13"/>
      <c r="I36" s="13"/>
      <c r="J36" s="13"/>
      <c r="K36" s="13"/>
      <c r="L36" s="35">
        <f t="shared" si="0"/>
        <v>2139.3866666666668</v>
      </c>
      <c r="M36" s="33">
        <f t="shared" si="1"/>
        <v>3</v>
      </c>
      <c r="N36" s="33">
        <f t="shared" si="2"/>
        <v>1.4403240376155031</v>
      </c>
      <c r="O36" s="33">
        <f t="shared" si="3"/>
        <v>6.7324156967830479E-2</v>
      </c>
      <c r="P36" s="33" t="str">
        <f t="shared" si="4"/>
        <v>ОДНОРОДНЫЕ</v>
      </c>
      <c r="Q36" s="35">
        <f t="shared" si="5"/>
        <v>21393.866666666669</v>
      </c>
    </row>
    <row r="37" spans="1:17" s="10" customFormat="1" ht="48" customHeight="1" x14ac:dyDescent="0.25">
      <c r="A37" s="33">
        <v>17</v>
      </c>
      <c r="B37" s="49" t="s">
        <v>29</v>
      </c>
      <c r="C37" s="19" t="s">
        <v>24</v>
      </c>
      <c r="D37" s="19">
        <v>45</v>
      </c>
      <c r="E37" s="13">
        <v>858</v>
      </c>
      <c r="F37" s="13">
        <v>855.87</v>
      </c>
      <c r="G37" s="13">
        <v>856.73</v>
      </c>
      <c r="H37" s="13"/>
      <c r="I37" s="13"/>
      <c r="J37" s="13"/>
      <c r="K37" s="13"/>
      <c r="L37" s="35">
        <f t="shared" si="0"/>
        <v>856.86666666666667</v>
      </c>
      <c r="M37" s="33">
        <f t="shared" si="1"/>
        <v>3</v>
      </c>
      <c r="N37" s="33">
        <f t="shared" si="2"/>
        <v>1.0715565002991332</v>
      </c>
      <c r="O37" s="33">
        <f t="shared" si="3"/>
        <v>0.12505522060598304</v>
      </c>
      <c r="P37" s="33" t="str">
        <f t="shared" si="4"/>
        <v>ОДНОРОДНЫЕ</v>
      </c>
      <c r="Q37" s="35">
        <f t="shared" si="5"/>
        <v>38559</v>
      </c>
    </row>
    <row r="38" spans="1:17" s="10" customFormat="1" ht="76.5" customHeight="1" x14ac:dyDescent="0.25">
      <c r="A38" s="33">
        <v>18</v>
      </c>
      <c r="B38" s="19" t="s">
        <v>30</v>
      </c>
      <c r="C38" s="19" t="s">
        <v>24</v>
      </c>
      <c r="D38" s="19">
        <v>1</v>
      </c>
      <c r="E38" s="13">
        <v>2959.36</v>
      </c>
      <c r="F38" s="13">
        <v>2957.36</v>
      </c>
      <c r="G38" s="13">
        <v>2958.26</v>
      </c>
      <c r="H38" s="13"/>
      <c r="I38" s="13"/>
      <c r="J38" s="13"/>
      <c r="K38" s="13"/>
      <c r="L38" s="35">
        <f t="shared" si="0"/>
        <v>2958.3266666666664</v>
      </c>
      <c r="M38" s="33">
        <f t="shared" si="1"/>
        <v>3</v>
      </c>
      <c r="N38" s="33">
        <f t="shared" si="2"/>
        <v>1.0016652800877783</v>
      </c>
      <c r="O38" s="33">
        <f t="shared" si="3"/>
        <v>3.3859184361692482E-2</v>
      </c>
      <c r="P38" s="33" t="str">
        <f t="shared" si="4"/>
        <v>ОДНОРОДНЫЕ</v>
      </c>
      <c r="Q38" s="35">
        <f t="shared" si="5"/>
        <v>2958.3266666666664</v>
      </c>
    </row>
    <row r="39" spans="1:17" s="20" customFormat="1" ht="68.25" customHeight="1" x14ac:dyDescent="0.25">
      <c r="A39" s="33">
        <v>19</v>
      </c>
      <c r="B39" s="19" t="s">
        <v>31</v>
      </c>
      <c r="C39" s="19" t="s">
        <v>24</v>
      </c>
      <c r="D39" s="19">
        <v>1</v>
      </c>
      <c r="E39" s="13">
        <v>4403.47</v>
      </c>
      <c r="F39" s="13">
        <v>4400.22</v>
      </c>
      <c r="G39" s="13">
        <v>4402</v>
      </c>
      <c r="H39" s="13"/>
      <c r="I39" s="13"/>
      <c r="J39" s="13"/>
      <c r="K39" s="13"/>
      <c r="L39" s="35">
        <f t="shared" si="0"/>
        <v>4401.8966666666665</v>
      </c>
      <c r="M39" s="33">
        <f t="shared" si="1"/>
        <v>3</v>
      </c>
      <c r="N39" s="33">
        <f t="shared" si="2"/>
        <v>1.6274622371450918</v>
      </c>
      <c r="O39" s="33">
        <f t="shared" si="3"/>
        <v>3.6971841012739773E-2</v>
      </c>
      <c r="P39" s="33" t="str">
        <f t="shared" si="4"/>
        <v>ОДНОРОДНЫЕ</v>
      </c>
      <c r="Q39" s="35">
        <f t="shared" si="5"/>
        <v>4401.8966666666665</v>
      </c>
    </row>
    <row r="40" spans="1:17" ht="36.75" hidden="1" customHeight="1" x14ac:dyDescent="0.25">
      <c r="A40" s="33"/>
      <c r="B40" s="19"/>
      <c r="C40" s="19" t="s">
        <v>24</v>
      </c>
      <c r="D40" s="19"/>
      <c r="E40" s="13"/>
      <c r="F40" s="13"/>
      <c r="G40" s="13"/>
      <c r="H40" s="13"/>
      <c r="I40" s="13"/>
      <c r="J40" s="13"/>
      <c r="K40" s="13"/>
      <c r="L40" s="32" t="e">
        <f t="shared" si="0"/>
        <v>#DIV/0!</v>
      </c>
      <c r="M40" s="33">
        <f t="shared" si="1"/>
        <v>0</v>
      </c>
      <c r="N40" s="33" t="e">
        <f t="shared" si="2"/>
        <v>#DIV/0!</v>
      </c>
      <c r="O40" s="33" t="e">
        <f t="shared" si="3"/>
        <v>#DIV/0!</v>
      </c>
      <c r="P40" s="33" t="e">
        <f t="shared" si="4"/>
        <v>#DIV/0!</v>
      </c>
      <c r="Q40" s="32" t="e">
        <f t="shared" si="5"/>
        <v>#DIV/0!</v>
      </c>
    </row>
    <row r="41" spans="1:17" x14ac:dyDescent="0.25">
      <c r="P41" s="38"/>
    </row>
    <row r="42" spans="1:17" ht="28.5" customHeight="1" x14ac:dyDescent="0.25">
      <c r="A42" s="51" t="s">
        <v>56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  <row r="43" spans="1:17" ht="30" customHeight="1" x14ac:dyDescent="0.25">
      <c r="A43" s="52" t="s">
        <v>57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7" ht="15" customHeight="1" x14ac:dyDescent="0.25">
      <c r="A45" s="52" t="s">
        <v>58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</row>
  </sheetData>
  <mergeCells count="17">
    <mergeCell ref="A45:Q45"/>
    <mergeCell ref="P19:P20"/>
    <mergeCell ref="A19:A20"/>
    <mergeCell ref="B19:B20"/>
    <mergeCell ref="C19:D19"/>
    <mergeCell ref="A42:Q42"/>
    <mergeCell ref="A43:Q43"/>
    <mergeCell ref="N13:O13"/>
    <mergeCell ref="B15:P15"/>
    <mergeCell ref="D16:L16"/>
    <mergeCell ref="Q19:Q20"/>
    <mergeCell ref="A18:B18"/>
    <mergeCell ref="C18:D18"/>
    <mergeCell ref="L19:L20"/>
    <mergeCell ref="M19:M20"/>
    <mergeCell ref="N19:N20"/>
    <mergeCell ref="O19:O20"/>
  </mergeCells>
  <conditionalFormatting sqref="P21:P41">
    <cfRule type="containsText" dxfId="41" priority="46" operator="containsText" text="НЕ">
      <formula>NOT(ISERROR(SEARCH("НЕ",P21)))</formula>
    </cfRule>
    <cfRule type="containsText" dxfId="40" priority="47" operator="containsText" text="ОДНОРОДНЫЕ">
      <formula>NOT(ISERROR(SEARCH("ОДНОРОДНЫЕ",P21)))</formula>
    </cfRule>
    <cfRule type="containsText" dxfId="39" priority="48" operator="containsText" text="НЕОДНОРОДНЫЕ">
      <formula>NOT(ISERROR(SEARCH("НЕОДНОРОДНЫЕ",P21)))</formula>
    </cfRule>
  </conditionalFormatting>
  <conditionalFormatting sqref="P21:P41">
    <cfRule type="containsText" dxfId="38" priority="43" operator="containsText" text="НЕОДНОРОДНЫЕ">
      <formula>NOT(ISERROR(SEARCH("НЕОДНОРОДНЫЕ",P21)))</formula>
    </cfRule>
    <cfRule type="containsText" dxfId="37" priority="44" operator="containsText" text="ОДНОРОДНЫЕ">
      <formula>NOT(ISERROR(SEARCH("ОДНОРОДНЫЕ",P21)))</formula>
    </cfRule>
    <cfRule type="containsText" dxfId="36" priority="45" operator="containsText" text="НЕОДНОРОДНЫЕ">
      <formula>NOT(ISERROR(SEARCH("НЕОДНОРОДНЫЕ",P21)))</formula>
    </cfRule>
  </conditionalFormatting>
  <conditionalFormatting sqref="P28:P31">
    <cfRule type="containsText" dxfId="35" priority="34" operator="containsText" text="НЕ">
      <formula>NOT(ISERROR(SEARCH("НЕ",P28)))</formula>
    </cfRule>
    <cfRule type="containsText" dxfId="34" priority="35" operator="containsText" text="ОДНОРОДНЫЕ">
      <formula>NOT(ISERROR(SEARCH("ОДНОРОДНЫЕ",P28)))</formula>
    </cfRule>
    <cfRule type="containsText" dxfId="33" priority="36" operator="containsText" text="НЕОДНОРОДНЫЕ">
      <formula>NOT(ISERROR(SEARCH("НЕОДНОРОДНЫЕ",P28)))</formula>
    </cfRule>
  </conditionalFormatting>
  <conditionalFormatting sqref="P28:P31">
    <cfRule type="containsText" dxfId="32" priority="31" operator="containsText" text="НЕОДНОРОДНЫЕ">
      <formula>NOT(ISERROR(SEARCH("НЕОДНОРОДНЫЕ",P28)))</formula>
    </cfRule>
    <cfRule type="containsText" dxfId="31" priority="32" operator="containsText" text="ОДНОРОДНЫЕ">
      <formula>NOT(ISERROR(SEARCH("ОДНОРОДНЫЕ",P28)))</formula>
    </cfRule>
    <cfRule type="containsText" dxfId="30" priority="33" operator="containsText" text="НЕОДНОРОДНЫЕ">
      <formula>NOT(ISERROR(SEARCH("НЕОДНОРОДНЫЕ",P28)))</formula>
    </cfRule>
  </conditionalFormatting>
  <conditionalFormatting sqref="P32:P33">
    <cfRule type="containsText" dxfId="29" priority="28" operator="containsText" text="НЕ">
      <formula>NOT(ISERROR(SEARCH("НЕ",P32)))</formula>
    </cfRule>
    <cfRule type="containsText" dxfId="28" priority="29" operator="containsText" text="ОДНОРОДНЫЕ">
      <formula>NOT(ISERROR(SEARCH("ОДНОРОДНЫЕ",P32)))</formula>
    </cfRule>
    <cfRule type="containsText" dxfId="27" priority="30" operator="containsText" text="НЕОДНОРОДНЫЕ">
      <formula>NOT(ISERROR(SEARCH("НЕОДНОРОДНЫЕ",P32)))</formula>
    </cfRule>
  </conditionalFormatting>
  <conditionalFormatting sqref="P32:P33">
    <cfRule type="containsText" dxfId="26" priority="25" operator="containsText" text="НЕОДНОРОДНЫЕ">
      <formula>NOT(ISERROR(SEARCH("НЕОДНОРОДНЫЕ",P32)))</formula>
    </cfRule>
    <cfRule type="containsText" dxfId="25" priority="26" operator="containsText" text="ОДНОРОДНЫЕ">
      <formula>NOT(ISERROR(SEARCH("ОДНОРОДНЫЕ",P32)))</formula>
    </cfRule>
    <cfRule type="containsText" dxfId="24" priority="27" operator="containsText" text="НЕОДНОРОДНЫЕ">
      <formula>NOT(ISERROR(SEARCH("НЕОДНОРОДНЫЕ",P32)))</formula>
    </cfRule>
  </conditionalFormatting>
  <conditionalFormatting sqref="P34">
    <cfRule type="containsText" dxfId="23" priority="22" operator="containsText" text="НЕ">
      <formula>NOT(ISERROR(SEARCH("НЕ",P34)))</formula>
    </cfRule>
    <cfRule type="containsText" dxfId="22" priority="23" operator="containsText" text="ОДНОРОДНЫЕ">
      <formula>NOT(ISERROR(SEARCH("ОДНОРОДНЫЕ",P34)))</formula>
    </cfRule>
    <cfRule type="containsText" dxfId="21" priority="24" operator="containsText" text="НЕОДНОРОДНЫЕ">
      <formula>NOT(ISERROR(SEARCH("НЕОДНОРОДНЫЕ",P34)))</formula>
    </cfRule>
  </conditionalFormatting>
  <conditionalFormatting sqref="P34">
    <cfRule type="containsText" dxfId="20" priority="19" operator="containsText" text="НЕОДНОРОДНЫЕ">
      <formula>NOT(ISERROR(SEARCH("НЕОДНОРОДНЫЕ",P34)))</formula>
    </cfRule>
    <cfRule type="containsText" dxfId="19" priority="20" operator="containsText" text="ОДНОРОДНЫЕ">
      <formula>NOT(ISERROR(SEARCH("ОДНОРОДНЫЕ",P34)))</formula>
    </cfRule>
    <cfRule type="containsText" dxfId="18" priority="21" operator="containsText" text="НЕОДНОРОДНЫЕ">
      <formula>NOT(ISERROR(SEARCH("НЕОДНОРОДНЫЕ",P34)))</formula>
    </cfRule>
  </conditionalFormatting>
  <conditionalFormatting sqref="P35:P36">
    <cfRule type="containsText" dxfId="17" priority="16" operator="containsText" text="НЕ">
      <formula>NOT(ISERROR(SEARCH("НЕ",P35)))</formula>
    </cfRule>
    <cfRule type="containsText" dxfId="16" priority="17" operator="containsText" text="ОДНОРОДНЫЕ">
      <formula>NOT(ISERROR(SEARCH("ОДНОРОДНЫЕ",P35)))</formula>
    </cfRule>
    <cfRule type="containsText" dxfId="15" priority="18" operator="containsText" text="НЕОДНОРОДНЫЕ">
      <formula>NOT(ISERROR(SEARCH("НЕОДНОРОДНЫЕ",P35)))</formula>
    </cfRule>
  </conditionalFormatting>
  <conditionalFormatting sqref="P35:P36">
    <cfRule type="containsText" dxfId="14" priority="13" operator="containsText" text="НЕОДНОРОДНЫЕ">
      <formula>NOT(ISERROR(SEARCH("НЕОДНОРОДНЫЕ",P35)))</formula>
    </cfRule>
    <cfRule type="containsText" dxfId="13" priority="14" operator="containsText" text="ОДНОРОДНЫЕ">
      <formula>NOT(ISERROR(SEARCH("ОДНОРОДНЫЕ",P35)))</formula>
    </cfRule>
    <cfRule type="containsText" dxfId="12" priority="15" operator="containsText" text="НЕОДНОРОДНЫЕ">
      <formula>NOT(ISERROR(SEARCH("НЕОДНОРОДНЫЕ",P35)))</formula>
    </cfRule>
  </conditionalFormatting>
  <conditionalFormatting sqref="P36:P38">
    <cfRule type="containsText" dxfId="11" priority="10" operator="containsText" text="НЕ">
      <formula>NOT(ISERROR(SEARCH("НЕ",P36)))</formula>
    </cfRule>
    <cfRule type="containsText" dxfId="10" priority="11" operator="containsText" text="ОДНОРОДНЫЕ">
      <formula>NOT(ISERROR(SEARCH("ОДНОРОДНЫЕ",P36)))</formula>
    </cfRule>
    <cfRule type="containsText" dxfId="9" priority="12" operator="containsText" text="НЕОДНОРОДНЫЕ">
      <formula>NOT(ISERROR(SEARCH("НЕОДНОРОДНЫЕ",P36)))</formula>
    </cfRule>
  </conditionalFormatting>
  <conditionalFormatting sqref="P36:P38">
    <cfRule type="containsText" dxfId="8" priority="7" operator="containsText" text="НЕОДНОРОДНЫЕ">
      <formula>NOT(ISERROR(SEARCH("НЕОДНОРОДНЫЕ",P36)))</formula>
    </cfRule>
    <cfRule type="containsText" dxfId="7" priority="8" operator="containsText" text="ОДНОРОДНЫЕ">
      <formula>NOT(ISERROR(SEARCH("ОДНОРОДНЫЕ",P36)))</formula>
    </cfRule>
    <cfRule type="containsText" dxfId="6" priority="9" operator="containsText" text="НЕОДНОРОДНЫЕ">
      <formula>NOT(ISERROR(SEARCH("НЕОДНОРОДНЫЕ",P36)))</formula>
    </cfRule>
  </conditionalFormatting>
  <conditionalFormatting sqref="P39:P40">
    <cfRule type="containsText" dxfId="5" priority="4" operator="containsText" text="НЕ">
      <formula>NOT(ISERROR(SEARCH("НЕ",P39)))</formula>
    </cfRule>
    <cfRule type="containsText" dxfId="4" priority="5" operator="containsText" text="ОДНОРОДНЫЕ">
      <formula>NOT(ISERROR(SEARCH("ОДНОРОДНЫЕ",P39)))</formula>
    </cfRule>
    <cfRule type="containsText" dxfId="3" priority="6" operator="containsText" text="НЕОДНОРОДНЫЕ">
      <formula>NOT(ISERROR(SEARCH("НЕОДНОРОДНЫЕ",P39)))</formula>
    </cfRule>
  </conditionalFormatting>
  <conditionalFormatting sqref="P39:P40">
    <cfRule type="containsText" dxfId="2" priority="1" operator="containsText" text="НЕОДНОРОДНЫЕ">
      <formula>NOT(ISERROR(SEARCH("НЕОДНОРОДНЫЕ",P39)))</formula>
    </cfRule>
    <cfRule type="containsText" dxfId="1" priority="2" operator="containsText" text="ОДНОРОДНЫЕ">
      <formula>NOT(ISERROR(SEARCH("ОДНОРОДНЫЕ",P39)))</formula>
    </cfRule>
    <cfRule type="containsText" dxfId="0" priority="3" operator="containsText" text="НЕОДНОРОДНЫЕ">
      <formula>NOT(ISERROR(SEARCH("НЕОДНОРОДНЫЕ",P39)))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2022-11-25T07:22:54Z</dcterms:modified>
</cp:coreProperties>
</file>