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КС" sheetId="3" r:id="rId1"/>
  </sheets>
  <calcPr calcId="144525"/>
</workbook>
</file>

<file path=xl/calcChain.xml><?xml version="1.0" encoding="utf-8"?>
<calcChain xmlns="http://schemas.openxmlformats.org/spreadsheetml/2006/main">
  <c r="K24" i="3"/>
  <c r="K25"/>
  <c r="K26"/>
  <c r="K27"/>
  <c r="K28"/>
  <c r="K29"/>
  <c r="K30"/>
  <c r="K31"/>
  <c r="K32"/>
  <c r="K33"/>
  <c r="K34"/>
  <c r="K35"/>
  <c r="J24"/>
  <c r="J25"/>
  <c r="J26"/>
  <c r="J27"/>
  <c r="J28"/>
  <c r="J29"/>
  <c r="J30"/>
  <c r="J31"/>
  <c r="J32"/>
  <c r="J33"/>
  <c r="J34"/>
  <c r="J35"/>
  <c r="I24"/>
  <c r="N24" s="1"/>
  <c r="I25"/>
  <c r="N25" s="1"/>
  <c r="I26"/>
  <c r="N26" s="1"/>
  <c r="I27"/>
  <c r="N27" s="1"/>
  <c r="I28"/>
  <c r="N28" s="1"/>
  <c r="I29"/>
  <c r="N29" s="1"/>
  <c r="I30"/>
  <c r="N30" s="1"/>
  <c r="I31"/>
  <c r="N31" s="1"/>
  <c r="I32"/>
  <c r="N32" s="1"/>
  <c r="I33"/>
  <c r="N33" s="1"/>
  <c r="I34"/>
  <c r="N34" s="1"/>
  <c r="I35"/>
  <c r="N35" s="1"/>
  <c r="K20"/>
  <c r="K21"/>
  <c r="K22"/>
  <c r="K23"/>
  <c r="J20"/>
  <c r="J21"/>
  <c r="J22"/>
  <c r="J23"/>
  <c r="I20"/>
  <c r="N20" s="1"/>
  <c r="I21"/>
  <c r="N21" s="1"/>
  <c r="I22"/>
  <c r="N22" s="1"/>
  <c r="I23"/>
  <c r="N23" s="1"/>
  <c r="K36"/>
  <c r="J36"/>
  <c r="I36"/>
  <c r="N36" s="1"/>
  <c r="L35" l="1"/>
  <c r="M35" s="1"/>
  <c r="L34"/>
  <c r="M34" s="1"/>
  <c r="L30"/>
  <c r="M30" s="1"/>
  <c r="L31"/>
  <c r="M31" s="1"/>
  <c r="L32"/>
  <c r="M32" s="1"/>
  <c r="L33"/>
  <c r="M33" s="1"/>
  <c r="L29"/>
  <c r="M29" s="1"/>
  <c r="L28"/>
  <c r="M28" s="1"/>
  <c r="L27"/>
  <c r="M27" s="1"/>
  <c r="L25"/>
  <c r="M25" s="1"/>
  <c r="L26"/>
  <c r="M26" s="1"/>
  <c r="L24"/>
  <c r="M24" s="1"/>
  <c r="C17"/>
  <c r="L21"/>
  <c r="M21" s="1"/>
  <c r="L22"/>
  <c r="M22" s="1"/>
  <c r="L23"/>
  <c r="M23" s="1"/>
  <c r="L20"/>
  <c r="M20" s="1"/>
  <c r="L36"/>
  <c r="M36" s="1"/>
</calcChain>
</file>

<file path=xl/sharedStrings.xml><?xml version="1.0" encoding="utf-8"?>
<sst xmlns="http://schemas.openxmlformats.org/spreadsheetml/2006/main" count="59" uniqueCount="49">
  <si>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</si>
  <si>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</si>
  <si>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</si>
  <si>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</si>
  <si>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</si>
  <si>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</si>
  <si>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</si>
  <si>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</si>
  <si>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</si>
  <si>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</si>
  <si>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</si>
  <si>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</si>
  <si>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</si>
  <si>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</si>
  <si>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</si>
  <si>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</si>
  <si>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</si>
  <si>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</si>
  <si>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</si>
  <si>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</si>
  <si>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</si>
  <si>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</si>
  <si>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</si>
  <si>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</si>
  <si>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лидер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</si>
  <si>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</si>
  <si>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</si>
  <si>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</si>
  <si>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</si>
  <si>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</si>
  <si>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Витая пара</t>
  </si>
  <si>
    <t>Коннектор обжимной для витой пары (UTP)</t>
  </si>
  <si>
    <t>Стяжка</t>
  </si>
  <si>
    <t>Коммутатор неуправляемый Тип 1</t>
  </si>
  <si>
    <t>Проходной адаптер для соединения 2 обжатых кабелей «витая пара» с целью удлинения</t>
  </si>
  <si>
    <t>Шкаф коммутационный</t>
  </si>
  <si>
    <t>Настенная розетка RJ-45</t>
  </si>
  <si>
    <t>Кабельный канал для телекоммуникационных сетей Тип 1</t>
  </si>
  <si>
    <t>Кабельный канал для телекоммуникационных сетей Тип 2</t>
  </si>
  <si>
    <t>Коммутатор неуправляемый Тип 2</t>
  </si>
  <si>
    <t>бухта</t>
  </si>
  <si>
    <t>шт.</t>
  </si>
  <si>
    <t>уп.</t>
  </si>
  <si>
    <t>вх.№6073-11/22 от 14.11.22</t>
  </si>
  <si>
    <t>вх.№6072-11/22 от 14.11.22</t>
  </si>
  <si>
    <t>вх.№6071-11/22 от 14.11.22</t>
  </si>
  <si>
    <t>№ 255-22</t>
  </si>
  <si>
    <t>на поставку сетевого оборудования и материалов для монтажа СКС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</si>
  <si>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139 856 (сто тридцать девять тысяч восемьсот пятьдесят шесть) рублей 00 копеек.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</si>
</sst>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43"/>
  <sheetViews>
    <sheetView tabSelected="1" zoomScaleNormal="100" workbookViewId="0">
      <selection activeCell="T49" sqref="T49"/>
    </sheetView>
  </sheetViews>
  <sheetFormatPr defaultColWidth="9.140625" defaultRowHeight="12.75"/>
  <cols>
    <col min="1" max="1" width="3" style="1" customWidth="1"/>
    <col min="2" max="2" width="22.7109375" style="1" customWidth="1"/>
    <col min="3" max="3" width="7" style="1" customWidth="1"/>
    <col min="4" max="4" width="5.85546875" style="1" customWidth="1"/>
    <col min="5" max="5" width="10.28515625" style="5" customWidth="1"/>
    <col min="6" max="6" width="9.85546875" style="5" customWidth="1"/>
    <col min="7" max="7" width="10.140625" style="5" hidden="1" customWidth="1"/>
    <col min="8" max="9" width="10" style="5" customWidth="1"/>
    <col min="10" max="10" width="4.42578125" style="1" customWidth="1"/>
    <col min="11" max="11" width="12" style="1" customWidth="1"/>
    <col min="12" max="12" width="10.28515625" style="1" customWidth="1"/>
    <col min="13" max="13" width="9.85546875" style="1" customWidth="1"/>
    <col min="14" max="14" width="11.42578125" style="5" customWidth="1"/>
    <col min="15" max="16384" width="9.140625" style="7"/>
  </cols>
  <sheetData>
    <row r="1" spans="1:14">
      <c r="A1" s="10"/>
      <c r="B1" s="10"/>
      <c r="C1" s="10"/>
      <c r="D1" s="10"/>
      <c r="J1" s="10"/>
      <c r="K1" s="10"/>
      <c r="L1" s="10"/>
      <c r="M1" s="10"/>
      <c r="N1" s="28" t="s">
        <v>25</v>
      </c>
    </row>
    <row r="2" spans="1:14">
      <c r="A2" s="10"/>
      <c r="B2" s="10"/>
      <c r="C2" s="10"/>
      <c r="D2" s="10"/>
      <c r="J2" s="10"/>
      <c r="K2" s="10"/>
      <c r="L2" s="10"/>
      <c r="M2" s="10"/>
      <c r="N2" s="28" t="s">
        <v>26</v>
      </c>
    </row>
    <row r="3" spans="1:14">
      <c r="A3" s="10"/>
      <c r="B3" s="10"/>
      <c r="C3" s="10"/>
      <c r="D3" s="10"/>
      <c r="J3" s="10"/>
      <c r="K3" s="10"/>
      <c r="L3" s="10"/>
      <c r="M3" s="10"/>
      <c r="N3" s="28" t="s">
        <v>47</v>
      </c>
    </row>
    <row r="4" spans="1:14">
      <c r="A4" s="10"/>
      <c r="B4" s="10"/>
      <c r="C4" s="10"/>
      <c r="D4" s="10"/>
      <c r="J4" s="10"/>
      <c r="K4" s="10"/>
      <c r="L4" s="10"/>
      <c r="M4" s="10"/>
      <c r="N4" s="28" t="s">
        <v>27</v>
      </c>
    </row>
    <row r="5" spans="1:14">
      <c r="A5" s="10"/>
      <c r="B5" s="10"/>
      <c r="C5" s="10"/>
      <c r="D5" s="10"/>
      <c r="J5" s="10"/>
      <c r="K5" s="10"/>
      <c r="L5" s="10"/>
      <c r="M5" s="10"/>
      <c r="N5" s="28" t="s">
        <v>28</v>
      </c>
    </row>
    <row r="6" spans="1:14">
      <c r="A6" s="10"/>
      <c r="B6" s="10"/>
      <c r="C6" s="10"/>
      <c r="D6" s="10"/>
      <c r="J6" s="10"/>
      <c r="K6" s="10"/>
      <c r="L6" s="10"/>
      <c r="M6" s="10"/>
      <c r="N6" s="28" t="s">
        <v>46</v>
      </c>
    </row>
    <row r="7" spans="1:14" ht="18" hidden="1" customHeight="1">
      <c r="A7" s="10"/>
      <c r="B7" s="10"/>
      <c r="C7" s="10"/>
      <c r="D7" s="10"/>
      <c r="J7" s="10"/>
      <c r="K7" s="10"/>
      <c r="L7" s="10"/>
      <c r="M7" s="10"/>
    </row>
    <row r="8" spans="1:14" hidden="1">
      <c r="A8" s="10"/>
      <c r="B8" s="10"/>
      <c r="C8" s="10"/>
      <c r="D8" s="10"/>
      <c r="J8" s="10"/>
      <c r="K8" s="10"/>
      <c r="L8" s="10"/>
      <c r="M8" s="10"/>
    </row>
    <row r="9" spans="1:14">
      <c r="A9" s="13"/>
      <c r="B9" s="13"/>
      <c r="C9" s="13"/>
      <c r="D9" s="13"/>
      <c r="E9" s="9"/>
      <c r="F9" s="9"/>
      <c r="G9" s="9"/>
      <c r="H9" s="9"/>
      <c r="I9" s="9"/>
      <c r="J9" s="13"/>
      <c r="K9" s="13"/>
      <c r="L9" s="13"/>
      <c r="M9" s="13"/>
      <c r="N9" s="9"/>
    </row>
    <row r="10" spans="1:14">
      <c r="A10" s="13"/>
      <c r="B10" s="13"/>
      <c r="C10" s="13"/>
      <c r="D10" s="13"/>
      <c r="E10" s="9"/>
      <c r="F10" s="9"/>
      <c r="G10" s="9"/>
      <c r="H10" s="9"/>
      <c r="I10" s="9"/>
      <c r="J10" s="13"/>
      <c r="K10" s="13"/>
      <c r="L10" s="13"/>
      <c r="M10" s="13"/>
      <c r="N10" s="6" t="s">
        <v>16</v>
      </c>
    </row>
    <row r="11" spans="1:14">
      <c r="A11" s="13"/>
      <c r="B11" s="13"/>
      <c r="C11" s="13"/>
      <c r="D11" s="13"/>
      <c r="E11" s="9"/>
      <c r="F11" s="9"/>
      <c r="G11" s="9"/>
      <c r="H11" s="9"/>
      <c r="I11" s="9"/>
      <c r="J11" s="13"/>
      <c r="K11" s="13"/>
      <c r="L11" s="13"/>
      <c r="M11" s="13"/>
      <c r="N11" s="8" t="s">
        <v>21</v>
      </c>
    </row>
    <row r="12" spans="1:14">
      <c r="A12" s="13"/>
      <c r="B12" s="13"/>
      <c r="C12" s="13"/>
      <c r="D12" s="13"/>
      <c r="E12" s="9"/>
      <c r="F12" s="9"/>
      <c r="G12" s="9"/>
      <c r="H12" s="9"/>
      <c r="I12" s="9"/>
      <c r="J12" s="13"/>
      <c r="K12" s="13"/>
      <c r="L12" s="13"/>
      <c r="M12" s="13"/>
      <c r="N12" s="8" t="s">
        <v>17</v>
      </c>
    </row>
    <row r="13" spans="1:14">
      <c r="A13" s="13"/>
      <c r="B13" s="13"/>
      <c r="C13" s="13"/>
      <c r="D13" s="13"/>
      <c r="E13" s="9"/>
      <c r="F13" s="9"/>
      <c r="G13" s="9"/>
      <c r="H13" s="9"/>
      <c r="I13" s="9"/>
      <c r="J13" s="13"/>
      <c r="K13" s="13"/>
      <c r="L13" s="13"/>
      <c r="M13" s="13"/>
      <c r="N13" s="9"/>
    </row>
    <row r="14" spans="1:14" ht="28.9" customHeight="1">
      <c r="A14" s="13"/>
      <c r="B14" s="13"/>
      <c r="C14" s="13"/>
      <c r="D14" s="13"/>
      <c r="E14" s="9"/>
      <c r="F14" s="9"/>
      <c r="G14" s="9"/>
      <c r="H14" s="9"/>
      <c r="I14" s="9"/>
      <c r="J14" s="13"/>
      <c r="K14" s="37" t="s">
        <v>20</v>
      </c>
      <c r="L14" s="37"/>
      <c r="M14" s="13"/>
      <c r="N14" s="9" t="s">
        <v>18</v>
      </c>
    </row>
    <row r="15" spans="1:14">
      <c r="A15" s="13"/>
      <c r="B15" s="13"/>
      <c r="C15" s="38" t="s">
        <v>19</v>
      </c>
      <c r="D15" s="38"/>
      <c r="E15" s="38"/>
      <c r="F15" s="38"/>
      <c r="G15" s="38"/>
      <c r="H15" s="38"/>
      <c r="I15" s="38"/>
      <c r="J15" s="13"/>
      <c r="K15" s="13"/>
      <c r="L15" s="13"/>
      <c r="M15" s="13"/>
      <c r="N15" s="9"/>
    </row>
    <row r="16" spans="1:14">
      <c r="A16" s="13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9"/>
    </row>
    <row r="17" spans="1:19" s="1" customFormat="1" ht="43.5" customHeight="1">
      <c r="A17" s="39" t="s">
        <v>14</v>
      </c>
      <c r="B17" s="40"/>
      <c r="C17" s="41">
        <f>SUMIF(N20:N36,"&gt;0")</f>
        <v>139999.6</v>
      </c>
      <c r="D17" s="42"/>
      <c r="E17" s="27" t="s">
        <v>43</v>
      </c>
      <c r="F17" s="27" t="s">
        <v>44</v>
      </c>
      <c r="G17" s="14" t="s">
        <v>24</v>
      </c>
      <c r="H17" s="27" t="s">
        <v>45</v>
      </c>
      <c r="I17" s="15"/>
      <c r="J17" s="16"/>
      <c r="K17" s="16"/>
      <c r="L17" s="16"/>
      <c r="M17" s="16"/>
      <c r="N17" s="15"/>
    </row>
    <row r="18" spans="1:19" s="1" customFormat="1" ht="30" customHeight="1">
      <c r="A18" s="34" t="s">
        <v>0</v>
      </c>
      <c r="B18" s="34" t="s">
        <v>1</v>
      </c>
      <c r="C18" s="34" t="s">
        <v>2</v>
      </c>
      <c r="D18" s="34"/>
      <c r="E18" s="15" t="s">
        <v>5</v>
      </c>
      <c r="F18" s="15" t="s">
        <v>7</v>
      </c>
      <c r="G18" s="15" t="s">
        <v>8</v>
      </c>
      <c r="H18" s="15" t="s">
        <v>22</v>
      </c>
      <c r="I18" s="44" t="s">
        <v>15</v>
      </c>
      <c r="J18" s="34" t="s">
        <v>11</v>
      </c>
      <c r="K18" s="34" t="s">
        <v>12</v>
      </c>
      <c r="L18" s="34" t="s">
        <v>13</v>
      </c>
      <c r="M18" s="34" t="s">
        <v>9</v>
      </c>
      <c r="N18" s="35" t="s">
        <v>10</v>
      </c>
    </row>
    <row r="19" spans="1:19" s="1" customFormat="1" ht="25.5">
      <c r="A19" s="34"/>
      <c r="B19" s="43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45"/>
      <c r="J19" s="34"/>
      <c r="K19" s="34"/>
      <c r="L19" s="34"/>
      <c r="M19" s="34"/>
      <c r="N19" s="35"/>
    </row>
    <row r="20" spans="1:19" s="10" customFormat="1" ht="33" customHeight="1">
      <c r="A20" s="18"/>
      <c r="B20" s="25" t="s">
        <v>30</v>
      </c>
      <c r="C20" s="2" t="s">
        <v>40</v>
      </c>
      <c r="D20" s="26">
        <v>4</v>
      </c>
      <c r="E20" s="19">
        <v>5002</v>
      </c>
      <c r="F20" s="15">
        <v>5026</v>
      </c>
      <c r="G20" s="15"/>
      <c r="H20" s="15">
        <v>5023</v>
      </c>
      <c r="I20" s="15">
        <f t="shared" ref="I20:I35" si="0">AVERAGE(E20:H20)</f>
        <v>5017</v>
      </c>
      <c r="J20" s="16">
        <f t="shared" ref="J20:J35" si="1">COUNT(E20:H20)</f>
        <v>3</v>
      </c>
      <c r="K20" s="16">
        <f t="shared" ref="K20:K35" si="2">STDEV(E20:H20)</f>
        <v>13.076696830622021</v>
      </c>
      <c r="L20" s="16">
        <f t="shared" ref="L20:L35" si="3">K20/I20*100</f>
        <v>0.26064773431576682</v>
      </c>
      <c r="M20" s="16" t="str">
        <f t="shared" ref="M20:M35" si="4">IF(L20&lt;33,"ОДНОРОДНЫЕ","НЕОДНОРОДНЫЕ")</f>
        <v>ОДНОРОДНЫЕ</v>
      </c>
      <c r="N20" s="15">
        <f t="shared" ref="N20:N35" si="5">D20*I20</f>
        <v>20068</v>
      </c>
      <c r="S20" s="28"/>
    </row>
    <row r="21" spans="1:19" s="10" customFormat="1" ht="33.75" customHeight="1">
      <c r="A21" s="18"/>
      <c r="B21" s="25" t="s">
        <v>31</v>
      </c>
      <c r="C21" s="2" t="s">
        <v>41</v>
      </c>
      <c r="D21" s="26">
        <v>700</v>
      </c>
      <c r="E21" s="19">
        <v>11</v>
      </c>
      <c r="F21" s="15">
        <v>12</v>
      </c>
      <c r="G21" s="15"/>
      <c r="H21" s="15">
        <v>10</v>
      </c>
      <c r="I21" s="15">
        <f t="shared" si="0"/>
        <v>11</v>
      </c>
      <c r="J21" s="16">
        <f t="shared" si="1"/>
        <v>3</v>
      </c>
      <c r="K21" s="16">
        <f t="shared" si="2"/>
        <v>1</v>
      </c>
      <c r="L21" s="16">
        <f t="shared" si="3"/>
        <v>9.0909090909090917</v>
      </c>
      <c r="M21" s="16" t="str">
        <f t="shared" si="4"/>
        <v>ОДНОРОДНЫЕ</v>
      </c>
      <c r="N21" s="15">
        <f t="shared" si="5"/>
        <v>7700</v>
      </c>
      <c r="S21" s="28"/>
    </row>
    <row r="22" spans="1:19" s="10" customFormat="1" ht="27.75" customHeight="1">
      <c r="A22" s="18"/>
      <c r="B22" s="25" t="s">
        <v>32</v>
      </c>
      <c r="C22" s="2" t="s">
        <v>42</v>
      </c>
      <c r="D22" s="26">
        <v>10</v>
      </c>
      <c r="E22" s="19">
        <v>118</v>
      </c>
      <c r="F22" s="15">
        <v>115</v>
      </c>
      <c r="G22" s="15"/>
      <c r="H22" s="15">
        <v>118</v>
      </c>
      <c r="I22" s="15">
        <f t="shared" si="0"/>
        <v>117</v>
      </c>
      <c r="J22" s="16">
        <f t="shared" si="1"/>
        <v>3</v>
      </c>
      <c r="K22" s="16">
        <f t="shared" si="2"/>
        <v>1.7320508075688772</v>
      </c>
      <c r="L22" s="16">
        <f t="shared" si="3"/>
        <v>1.4803853056144249</v>
      </c>
      <c r="M22" s="16" t="str">
        <f t="shared" si="4"/>
        <v>ОДНОРОДНЫЕ</v>
      </c>
      <c r="N22" s="15">
        <f t="shared" si="5"/>
        <v>1170</v>
      </c>
      <c r="S22" s="28"/>
    </row>
    <row r="23" spans="1:19" s="10" customFormat="1" ht="30" customHeight="1">
      <c r="A23" s="18"/>
      <c r="B23" s="25" t="s">
        <v>33</v>
      </c>
      <c r="C23" s="2" t="s">
        <v>41</v>
      </c>
      <c r="D23" s="26">
        <v>22</v>
      </c>
      <c r="E23" s="19">
        <v>998</v>
      </c>
      <c r="F23" s="15">
        <v>990</v>
      </c>
      <c r="G23" s="15"/>
      <c r="H23" s="15">
        <v>1000</v>
      </c>
      <c r="I23" s="15">
        <f t="shared" si="0"/>
        <v>996</v>
      </c>
      <c r="J23" s="16">
        <f t="shared" si="1"/>
        <v>3</v>
      </c>
      <c r="K23" s="16">
        <f t="shared" si="2"/>
        <v>5.2915026221291814</v>
      </c>
      <c r="L23" s="16">
        <f t="shared" si="3"/>
        <v>0.53127536366758843</v>
      </c>
      <c r="M23" s="16" t="str">
        <f t="shared" si="4"/>
        <v>ОДНОРОДНЫЕ</v>
      </c>
      <c r="N23" s="15">
        <f t="shared" si="5"/>
        <v>21912</v>
      </c>
      <c r="S23" s="28"/>
    </row>
    <row r="24" spans="1:19" s="10" customFormat="1" ht="59.25" customHeight="1">
      <c r="A24" s="18"/>
      <c r="B24" s="25" t="s">
        <v>34</v>
      </c>
      <c r="C24" s="2" t="s">
        <v>41</v>
      </c>
      <c r="D24" s="26">
        <v>30</v>
      </c>
      <c r="E24" s="19">
        <v>150</v>
      </c>
      <c r="F24" s="15">
        <v>140</v>
      </c>
      <c r="G24" s="15"/>
      <c r="H24" s="15">
        <v>154</v>
      </c>
      <c r="I24" s="15">
        <f t="shared" si="0"/>
        <v>148</v>
      </c>
      <c r="J24" s="16">
        <f t="shared" si="1"/>
        <v>3</v>
      </c>
      <c r="K24" s="16">
        <f t="shared" si="2"/>
        <v>7.2111025509279782</v>
      </c>
      <c r="L24" s="16">
        <f t="shared" si="3"/>
        <v>4.8723665884648497</v>
      </c>
      <c r="M24" s="16" t="str">
        <f t="shared" si="4"/>
        <v>ОДНОРОДНЫЕ</v>
      </c>
      <c r="N24" s="15">
        <f t="shared" si="5"/>
        <v>4440</v>
      </c>
      <c r="S24" s="28"/>
    </row>
    <row r="25" spans="1:19" s="10" customFormat="1" ht="26.25" customHeight="1">
      <c r="A25" s="18"/>
      <c r="B25" s="25" t="s">
        <v>35</v>
      </c>
      <c r="C25" s="2" t="s">
        <v>41</v>
      </c>
      <c r="D25" s="26">
        <v>4</v>
      </c>
      <c r="E25" s="19">
        <v>4943</v>
      </c>
      <c r="F25" s="15">
        <v>4913</v>
      </c>
      <c r="G25" s="15"/>
      <c r="H25" s="15">
        <v>4942.7</v>
      </c>
      <c r="I25" s="15">
        <f t="shared" si="0"/>
        <v>4932.9000000000005</v>
      </c>
      <c r="J25" s="16">
        <f t="shared" si="1"/>
        <v>3</v>
      </c>
      <c r="K25" s="16">
        <f t="shared" si="2"/>
        <v>17.234558305915421</v>
      </c>
      <c r="L25" s="16">
        <f t="shared" si="3"/>
        <v>0.34937984361968455</v>
      </c>
      <c r="M25" s="16" t="str">
        <f t="shared" si="4"/>
        <v>ОДНОРОДНЫЕ</v>
      </c>
      <c r="N25" s="15">
        <f t="shared" si="5"/>
        <v>19731.600000000002</v>
      </c>
      <c r="S25" s="28"/>
    </row>
    <row r="26" spans="1:19" s="10" customFormat="1" ht="24" customHeight="1">
      <c r="A26" s="18"/>
      <c r="B26" s="25" t="s">
        <v>36</v>
      </c>
      <c r="C26" s="2" t="s">
        <v>41</v>
      </c>
      <c r="D26" s="26">
        <v>70</v>
      </c>
      <c r="E26" s="19">
        <v>258</v>
      </c>
      <c r="F26" s="15">
        <v>250</v>
      </c>
      <c r="G26" s="15"/>
      <c r="H26" s="15">
        <v>263</v>
      </c>
      <c r="I26" s="15">
        <f t="shared" si="0"/>
        <v>257</v>
      </c>
      <c r="J26" s="16">
        <f t="shared" si="1"/>
        <v>3</v>
      </c>
      <c r="K26" s="16">
        <f t="shared" si="2"/>
        <v>6.5574385243020004</v>
      </c>
      <c r="L26" s="16">
        <f t="shared" si="3"/>
        <v>2.5515324997284048</v>
      </c>
      <c r="M26" s="16" t="str">
        <f t="shared" si="4"/>
        <v>ОДНОРОДНЫЕ</v>
      </c>
      <c r="N26" s="15">
        <f t="shared" si="5"/>
        <v>17990</v>
      </c>
    </row>
    <row r="27" spans="1:19" s="10" customFormat="1" ht="40.5" customHeight="1">
      <c r="A27" s="18"/>
      <c r="B27" s="25" t="s">
        <v>37</v>
      </c>
      <c r="C27" s="2" t="s">
        <v>41</v>
      </c>
      <c r="D27" s="26">
        <v>56</v>
      </c>
      <c r="E27" s="19">
        <v>35</v>
      </c>
      <c r="F27" s="15">
        <v>38</v>
      </c>
      <c r="G27" s="15"/>
      <c r="H27" s="15">
        <v>38</v>
      </c>
      <c r="I27" s="15">
        <f t="shared" si="0"/>
        <v>37</v>
      </c>
      <c r="J27" s="16">
        <f t="shared" si="1"/>
        <v>3</v>
      </c>
      <c r="K27" s="16">
        <f t="shared" si="2"/>
        <v>1.7320508075688772</v>
      </c>
      <c r="L27" s="16">
        <f t="shared" si="3"/>
        <v>4.6812183988348037</v>
      </c>
      <c r="M27" s="16" t="str">
        <f t="shared" si="4"/>
        <v>ОДНОРОДНЫЕ</v>
      </c>
      <c r="N27" s="15">
        <f t="shared" si="5"/>
        <v>2072</v>
      </c>
    </row>
    <row r="28" spans="1:19" s="10" customFormat="1" ht="43.5" customHeight="1">
      <c r="A28" s="18"/>
      <c r="B28" s="25" t="s">
        <v>38</v>
      </c>
      <c r="C28" s="2" t="s">
        <v>41</v>
      </c>
      <c r="D28" s="26">
        <v>58</v>
      </c>
      <c r="E28" s="19">
        <v>80</v>
      </c>
      <c r="F28" s="15">
        <v>82</v>
      </c>
      <c r="G28" s="15"/>
      <c r="H28" s="15">
        <v>84</v>
      </c>
      <c r="I28" s="15">
        <f t="shared" si="0"/>
        <v>82</v>
      </c>
      <c r="J28" s="16">
        <f t="shared" si="1"/>
        <v>3</v>
      </c>
      <c r="K28" s="16">
        <f t="shared" si="2"/>
        <v>2</v>
      </c>
      <c r="L28" s="16">
        <f t="shared" si="3"/>
        <v>2.4390243902439024</v>
      </c>
      <c r="M28" s="16" t="str">
        <f t="shared" si="4"/>
        <v>ОДНОРОДНЫЕ</v>
      </c>
      <c r="N28" s="15">
        <f t="shared" si="5"/>
        <v>4756</v>
      </c>
    </row>
    <row r="29" spans="1:19" s="10" customFormat="1" ht="25.5" customHeight="1">
      <c r="A29" s="18"/>
      <c r="B29" s="25" t="s">
        <v>39</v>
      </c>
      <c r="C29" s="2" t="s">
        <v>41</v>
      </c>
      <c r="D29" s="26">
        <v>8</v>
      </c>
      <c r="E29" s="19">
        <v>5010</v>
      </c>
      <c r="F29" s="15">
        <v>5039</v>
      </c>
      <c r="G29" s="15"/>
      <c r="H29" s="15">
        <v>5011</v>
      </c>
      <c r="I29" s="15">
        <f t="shared" si="0"/>
        <v>5020</v>
      </c>
      <c r="J29" s="16">
        <f t="shared" si="1"/>
        <v>3</v>
      </c>
      <c r="K29" s="16">
        <f t="shared" si="2"/>
        <v>16.46207763315433</v>
      </c>
      <c r="L29" s="16">
        <f t="shared" si="3"/>
        <v>0.32792983332976755</v>
      </c>
      <c r="M29" s="16" t="str">
        <f t="shared" si="4"/>
        <v>ОДНОРОДНЫЕ</v>
      </c>
      <c r="N29" s="15">
        <f t="shared" si="5"/>
        <v>40160</v>
      </c>
    </row>
    <row r="30" spans="1:19" s="10" customFormat="1" ht="30" hidden="1" customHeight="1">
      <c r="A30" s="18"/>
      <c r="B30" s="25"/>
      <c r="C30" s="2"/>
      <c r="D30" s="26"/>
      <c r="E30" s="19"/>
      <c r="F30" s="15"/>
      <c r="G30" s="15"/>
      <c r="H30" s="15"/>
      <c r="I30" s="15" t="e">
        <f t="shared" si="0"/>
        <v>#DIV/0!</v>
      </c>
      <c r="J30" s="16">
        <f t="shared" si="1"/>
        <v>0</v>
      </c>
      <c r="K30" s="16" t="e">
        <f t="shared" si="2"/>
        <v>#DIV/0!</v>
      </c>
      <c r="L30" s="16" t="e">
        <f t="shared" si="3"/>
        <v>#DIV/0!</v>
      </c>
      <c r="M30" s="16" t="e">
        <f t="shared" si="4"/>
        <v>#DIV/0!</v>
      </c>
      <c r="N30" s="15" t="e">
        <f t="shared" si="5"/>
        <v>#DIV/0!</v>
      </c>
    </row>
    <row r="31" spans="1:19" s="10" customFormat="1" ht="15" hidden="1" customHeight="1">
      <c r="A31" s="18"/>
      <c r="B31" s="25"/>
      <c r="C31" s="2"/>
      <c r="D31" s="26"/>
      <c r="E31" s="19"/>
      <c r="F31" s="15"/>
      <c r="G31" s="15"/>
      <c r="H31" s="15"/>
      <c r="I31" s="15" t="e">
        <f t="shared" si="0"/>
        <v>#DIV/0!</v>
      </c>
      <c r="J31" s="16">
        <f t="shared" si="1"/>
        <v>0</v>
      </c>
      <c r="K31" s="16" t="e">
        <f t="shared" si="2"/>
        <v>#DIV/0!</v>
      </c>
      <c r="L31" s="16" t="e">
        <f t="shared" si="3"/>
        <v>#DIV/0!</v>
      </c>
      <c r="M31" s="16" t="e">
        <f t="shared" si="4"/>
        <v>#DIV/0!</v>
      </c>
      <c r="N31" s="15" t="e">
        <f t="shared" si="5"/>
        <v>#DIV/0!</v>
      </c>
    </row>
    <row r="32" spans="1:19" s="10" customFormat="1" ht="15" hidden="1" customHeight="1">
      <c r="A32" s="16">
        <v>13</v>
      </c>
      <c r="B32" s="20"/>
      <c r="C32" s="21"/>
      <c r="D32" s="21"/>
      <c r="E32" s="19"/>
      <c r="F32" s="15"/>
      <c r="G32" s="15"/>
      <c r="H32" s="15"/>
      <c r="I32" s="15" t="e">
        <f t="shared" si="0"/>
        <v>#DIV/0!</v>
      </c>
      <c r="J32" s="16">
        <f t="shared" si="1"/>
        <v>0</v>
      </c>
      <c r="K32" s="16" t="e">
        <f t="shared" si="2"/>
        <v>#DIV/0!</v>
      </c>
      <c r="L32" s="16" t="e">
        <f t="shared" si="3"/>
        <v>#DIV/0!</v>
      </c>
      <c r="M32" s="16" t="e">
        <f t="shared" si="4"/>
        <v>#DIV/0!</v>
      </c>
      <c r="N32" s="15" t="e">
        <f t="shared" si="5"/>
        <v>#DIV/0!</v>
      </c>
    </row>
    <row r="33" spans="1:15" s="10" customFormat="1" ht="15" hidden="1" customHeight="1">
      <c r="A33" s="16">
        <v>14</v>
      </c>
      <c r="B33" s="22"/>
      <c r="C33" s="16"/>
      <c r="D33" s="16"/>
      <c r="E33" s="19"/>
      <c r="F33" s="15"/>
      <c r="G33" s="15"/>
      <c r="H33" s="15"/>
      <c r="I33" s="15" t="e">
        <f t="shared" si="0"/>
        <v>#DIV/0!</v>
      </c>
      <c r="J33" s="16">
        <f t="shared" si="1"/>
        <v>0</v>
      </c>
      <c r="K33" s="16" t="e">
        <f t="shared" si="2"/>
        <v>#DIV/0!</v>
      </c>
      <c r="L33" s="16" t="e">
        <f t="shared" si="3"/>
        <v>#DIV/0!</v>
      </c>
      <c r="M33" s="16" t="e">
        <f t="shared" si="4"/>
        <v>#DIV/0!</v>
      </c>
      <c r="N33" s="15" t="e">
        <f t="shared" si="5"/>
        <v>#DIV/0!</v>
      </c>
    </row>
    <row r="34" spans="1:15" s="10" customFormat="1" ht="15" hidden="1" customHeight="1">
      <c r="A34" s="16">
        <v>15</v>
      </c>
      <c r="B34" s="22"/>
      <c r="C34" s="16"/>
      <c r="D34" s="16"/>
      <c r="E34" s="19"/>
      <c r="F34" s="15"/>
      <c r="G34" s="15"/>
      <c r="H34" s="15"/>
      <c r="I34" s="15" t="e">
        <f t="shared" si="0"/>
        <v>#DIV/0!</v>
      </c>
      <c r="J34" s="16">
        <f t="shared" si="1"/>
        <v>0</v>
      </c>
      <c r="K34" s="16" t="e">
        <f t="shared" si="2"/>
        <v>#DIV/0!</v>
      </c>
      <c r="L34" s="16" t="e">
        <f t="shared" si="3"/>
        <v>#DIV/0!</v>
      </c>
      <c r="M34" s="16" t="e">
        <f t="shared" si="4"/>
        <v>#DIV/0!</v>
      </c>
      <c r="N34" s="15" t="e">
        <f t="shared" si="5"/>
        <v>#DIV/0!</v>
      </c>
    </row>
    <row r="35" spans="1:15" s="10" customFormat="1" ht="15" hidden="1" customHeight="1">
      <c r="A35" s="16">
        <v>16</v>
      </c>
      <c r="B35" s="22"/>
      <c r="C35" s="16"/>
      <c r="D35" s="16"/>
      <c r="E35" s="19"/>
      <c r="F35" s="15"/>
      <c r="G35" s="15"/>
      <c r="H35" s="15"/>
      <c r="I35" s="15" t="e">
        <f t="shared" si="0"/>
        <v>#DIV/0!</v>
      </c>
      <c r="J35" s="16">
        <f t="shared" si="1"/>
        <v>0</v>
      </c>
      <c r="K35" s="16" t="e">
        <f t="shared" si="2"/>
        <v>#DIV/0!</v>
      </c>
      <c r="L35" s="16" t="e">
        <f t="shared" si="3"/>
        <v>#DIV/0!</v>
      </c>
      <c r="M35" s="16" t="e">
        <f t="shared" si="4"/>
        <v>#DIV/0!</v>
      </c>
      <c r="N35" s="15" t="e">
        <f t="shared" si="5"/>
        <v>#DIV/0!</v>
      </c>
    </row>
    <row r="36" spans="1:15" s="1" customFormat="1" ht="24" customHeight="1">
      <c r="A36" s="16"/>
      <c r="B36" s="12"/>
      <c r="C36" s="3"/>
      <c r="D36" s="4"/>
      <c r="E36" s="23">
        <v>139856</v>
      </c>
      <c r="F36" s="24">
        <v>139982</v>
      </c>
      <c r="G36" s="24"/>
      <c r="H36" s="24">
        <v>140160.79999999999</v>
      </c>
      <c r="I36" s="15">
        <f>AVERAGE(E36:H36)</f>
        <v>139999.6</v>
      </c>
      <c r="J36" s="16">
        <f>COUNT(E36:H36)</f>
        <v>3</v>
      </c>
      <c r="K36" s="16">
        <f>STDEV(E36:H36)</f>
        <v>153.16030817414193</v>
      </c>
      <c r="L36" s="16">
        <f t="shared" ref="L36" si="6">K36/I36*100</f>
        <v>0.10940053269733764</v>
      </c>
      <c r="M36" s="16" t="str">
        <f t="shared" ref="M36" si="7">IF(L36&lt;33,"ОДНОРОДНЫЕ","НЕОДНОРОДНЫЕ")</f>
        <v>ОДНОРОДНЫЕ</v>
      </c>
      <c r="N36" s="15">
        <f>D36*I36</f>
        <v>0</v>
      </c>
    </row>
    <row r="37" spans="1:15">
      <c r="A37" s="13"/>
      <c r="B37" s="13"/>
      <c r="C37" s="13"/>
      <c r="D37" s="13"/>
      <c r="E37" s="9"/>
      <c r="F37" s="9"/>
      <c r="G37" s="9"/>
      <c r="H37" s="9"/>
      <c r="I37" s="9"/>
      <c r="J37" s="13"/>
      <c r="K37" s="13"/>
      <c r="L37" s="13"/>
      <c r="M37" s="13"/>
      <c r="N37" s="9"/>
    </row>
    <row r="38" spans="1:15" s="11" customFormat="1" ht="23.25" hidden="1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5" ht="27" customHeight="1">
      <c r="A39" s="36" t="s">
        <v>29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1"/>
    </row>
    <row r="40" spans="1:15" ht="29.25" customHeight="1">
      <c r="A40" s="36" t="s">
        <v>23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1"/>
    </row>
    <row r="41" spans="1:15" ht="1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26.25" customHeight="1">
      <c r="A42" s="33" t="s">
        <v>48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2"/>
    </row>
    <row r="43" spans="1:15">
      <c r="A43" s="13"/>
      <c r="B43" s="13"/>
      <c r="C43" s="13"/>
      <c r="D43" s="13"/>
      <c r="E43" s="9"/>
      <c r="F43" s="9"/>
      <c r="G43" s="9"/>
      <c r="H43" s="9"/>
      <c r="I43" s="9"/>
      <c r="J43" s="13"/>
      <c r="K43" s="13"/>
      <c r="L43" s="13"/>
      <c r="M43" s="13"/>
      <c r="N43" s="9"/>
    </row>
  </sheetData>
  <mergeCells count="17">
    <mergeCell ref="K14:L14"/>
    <mergeCell ref="B16:M16"/>
    <mergeCell ref="A17:B17"/>
    <mergeCell ref="C17:D17"/>
    <mergeCell ref="A18:A19"/>
    <mergeCell ref="B18:B19"/>
    <mergeCell ref="C18:D18"/>
    <mergeCell ref="I18:I19"/>
    <mergeCell ref="J18:J19"/>
    <mergeCell ref="K18:K19"/>
    <mergeCell ref="C15:I15"/>
    <mergeCell ref="A42:N42"/>
    <mergeCell ref="L18:L19"/>
    <mergeCell ref="M18:M19"/>
    <mergeCell ref="N18:N19"/>
    <mergeCell ref="A39:N39"/>
    <mergeCell ref="A40:N40"/>
  </mergeCells>
  <conditionalFormatting sqref="M20:M36">
    <cfRule type="containsText" dxfId="5" priority="4" operator="containsText" text="НЕ">
      <formula>NOT(ISERROR(SEARCH("НЕ",M20)))</formula>
    </cfRule>
    <cfRule type="containsText" dxfId="4" priority="5" operator="containsText" text="ОДНОРОДНЫЕ">
      <formula>NOT(ISERROR(SEARCH("ОДНОРОДНЫЕ",M20)))</formula>
    </cfRule>
    <cfRule type="containsText" dxfId="3" priority="6" operator="containsText" text="НЕОДНОРОДНЫЕ">
      <formula>NOT(ISERROR(SEARCH("НЕОДНОРОДНЫЕ",M20)))</formula>
    </cfRule>
  </conditionalFormatting>
  <conditionalFormatting sqref="M20:M36">
    <cfRule type="containsText" dxfId="2" priority="1" operator="containsText" text="НЕОДНОРОДНЫЕ">
      <formula>NOT(ISERROR(SEARCH("НЕОДНОРОДНЫЕ",M20)))</formula>
    </cfRule>
    <cfRule type="containsText" dxfId="1" priority="2" operator="containsText" text="ОДНОРОДНЫЕ">
      <formula>NOT(ISERROR(SEARCH("ОДНОРОДНЫЕ",M20)))</formula>
    </cfRule>
    <cfRule type="containsText" dxfId="0" priority="3" operator="containsText" text="НЕОДНОРОДНЫЕ">
      <formula>NOT(ISERROR(SEARCH("НЕОДНОРОДНЫЕ",M20)))</formula>
    </cfRule>
  </conditionalFormatting>
  <pageMargins left="0.17" right="0.17" top="0.2" bottom="0.16" header="0.17" footer="0.16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2022-11-27T04:28:25Z</dcterms:modified>
</cp:coreProperties>
</file>