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2" i="1" l="1"/>
  <c r="F22" i="1"/>
  <c r="E22" i="1"/>
  <c r="N22" i="1" l="1"/>
  <c r="L21" i="1" l="1"/>
  <c r="K21" i="1"/>
  <c r="J21" i="1"/>
  <c r="M21" i="1" l="1"/>
  <c r="N21" i="1" s="1"/>
  <c r="O21" i="1"/>
  <c r="O22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<sst xmlns="http://schemas.openxmlformats.org/spreadsheetml/2006/main" count="42" uniqueCount="38">
  <si>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</si>
  <si>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</si>
  <si>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</si>
  <si>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</si>
  <si>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</si>
  <si>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</si>
  <si>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</si>
  <si>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</si>
  <si>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</si>
  <si>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</si>
  <si>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</si>
  <si>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</si>
  <si>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</si>
  <si>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</si>
  <si>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</si>
  <si>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</si>
  <si>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</si>
  <si>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</si>
  <si>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</si>
  <si>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</si>
  <si>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</si>
  <si>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</si>
  <si>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</si>
  <si>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</si>
  <si>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</si>
  <si>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</si>
  <si>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</si>
  <si>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</si>
  <si>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</si>
  <si>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</si>
  <si>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шт.</t>
  </si>
  <si>
    <t>на поставку центрифуги настольной путем запроса котировок</t>
  </si>
  <si>
    <t xml:space="preserve">Поставка центрифуги настольной </t>
  </si>
  <si>
    <t>КП вх.6101-11/22 от 14.11.2022</t>
  </si>
  <si>
    <t>КП вх.6102-11/22 от 14.11.2022</t>
  </si>
  <si>
    <t>КП вх.6103-11/22 от 14.11.2022</t>
  </si>
  <si>
    <t>Исходя из имеющегося у Заказчика объёма финансового обеспечения для осуществления закупки НМЦД устанавливается в размере  450 000,00 (четыреста пятьдесят тысяч рублей).</t>
  </si>
  <si>
    <t>№251-22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</si>
</sst>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E6" sqref="E6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28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29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37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9" t="s">
        <v>20</v>
      </c>
      <c r="M13" s="29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3" t="s">
        <v>14</v>
      </c>
      <c r="B18" s="34"/>
      <c r="C18" s="35"/>
      <c r="D18" s="34"/>
      <c r="E18" s="15" t="s">
        <v>33</v>
      </c>
      <c r="F18" s="15" t="s">
        <v>34</v>
      </c>
      <c r="G18" s="15" t="s">
        <v>35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6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2" t="s">
        <v>10</v>
      </c>
    </row>
    <row r="20" spans="1:17" s="6" customFormat="1" ht="30" x14ac:dyDescent="0.25">
      <c r="A20" s="27"/>
      <c r="B20" s="27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7"/>
      <c r="K20" s="26"/>
      <c r="L20" s="26"/>
      <c r="M20" s="26"/>
      <c r="N20" s="26"/>
      <c r="O20" s="32"/>
    </row>
    <row r="21" spans="1:17" s="6" customFormat="1" ht="25.5" x14ac:dyDescent="0.25">
      <c r="A21" s="22">
        <v>1</v>
      </c>
      <c r="B21" s="21" t="s">
        <v>32</v>
      </c>
      <c r="C21" s="23" t="s">
        <v>30</v>
      </c>
      <c r="D21" s="11">
        <v>5</v>
      </c>
      <c r="E21" s="19">
        <v>90000</v>
      </c>
      <c r="F21" s="16">
        <v>95000</v>
      </c>
      <c r="G21" s="16">
        <v>99000</v>
      </c>
      <c r="H21" s="16"/>
      <c r="I21" s="16"/>
      <c r="J21" s="16">
        <f t="shared" ref="J21" si="0">AVERAGE(E21:I21)</f>
        <v>94666.666666666672</v>
      </c>
      <c r="K21" s="17">
        <f t="shared" ref="K21" si="1">COUNT(E21:I21)</f>
        <v>3</v>
      </c>
      <c r="L21" s="17">
        <f t="shared" ref="L21" si="2">STDEV(E21:I21)</f>
        <v>4509.2497528228942</v>
      </c>
      <c r="M21" s="17">
        <f t="shared" ref="M21" si="3">L21/J21*100</f>
        <v>4.7632919924185497</v>
      </c>
      <c r="N21" s="17" t="str">
        <f t="shared" ref="N21:N22" si="4">IF(M21&lt;33,"ОДНОРОДНЫЕ","НЕОДНОРОДНЫЕ")</f>
        <v>ОДНОРОДНЫЕ</v>
      </c>
      <c r="O21" s="16">
        <f t="shared" ref="O21" si="5">D21*J21</f>
        <v>473333.33333333337</v>
      </c>
    </row>
    <row r="22" spans="1:17" s="6" customFormat="1" x14ac:dyDescent="0.25">
      <c r="A22" s="22"/>
      <c r="B22" s="24"/>
      <c r="C22" s="22"/>
      <c r="D22" s="20"/>
      <c r="E22" s="16">
        <f>E21*D21</f>
        <v>450000</v>
      </c>
      <c r="F22" s="25">
        <f>F21*D21</f>
        <v>475000</v>
      </c>
      <c r="G22" s="25">
        <f>G21*D21</f>
        <v>495000</v>
      </c>
      <c r="H22" s="16"/>
      <c r="I22" s="16"/>
      <c r="J22" s="16"/>
      <c r="K22" s="17"/>
      <c r="L22" s="17"/>
      <c r="M22" s="17"/>
      <c r="N22" s="17" t="str">
        <f t="shared" si="4"/>
        <v>ОДНОРОДНЫЕ</v>
      </c>
      <c r="O22" s="16">
        <f>SUM(O21:O21)</f>
        <v>473333.33333333337</v>
      </c>
    </row>
    <row r="23" spans="1:17" s="7" customFormat="1" x14ac:dyDescent="0.25">
      <c r="A23" s="13"/>
      <c r="B23" s="13"/>
      <c r="C23" s="13"/>
      <c r="D23" s="13"/>
      <c r="E23" s="4"/>
      <c r="F23" s="4"/>
      <c r="G23" s="4"/>
      <c r="H23" s="4"/>
      <c r="I23" s="4"/>
      <c r="J23" s="4"/>
      <c r="K23" s="13"/>
      <c r="L23" s="13"/>
      <c r="M23" s="13"/>
      <c r="N23" s="13"/>
      <c r="O23" s="4"/>
    </row>
    <row r="24" spans="1:17" s="10" customFormat="1" ht="33.6" customHeight="1" x14ac:dyDescent="0.2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7" s="10" customFormat="1" ht="33.6" customHeight="1" x14ac:dyDescent="0.25">
      <c r="A25" s="31" t="s">
        <v>24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</row>
    <row r="26" spans="1:17" s="10" customFormat="1" ht="15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7" s="10" customFormat="1" ht="31.9" customHeight="1" x14ac:dyDescent="0.25">
      <c r="A27" s="28" t="s">
        <v>36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4"/>
      <c r="Q27" s="14"/>
    </row>
  </sheetData>
  <mergeCells count="17">
    <mergeCell ref="L13:M13"/>
    <mergeCell ref="B15:N15"/>
    <mergeCell ref="A24:O24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27:O27"/>
  </mergeCells>
  <conditionalFormatting sqref="N21:N22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2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2022-11-23T08:28:31Z</dcterms:modified>
</cp:coreProperties>
</file>