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кабели2022" sheetId="3" r:id="rId1"/>
  </sheets>
  <calcPr calcId="144525"/>
</workbook>
</file>

<file path=xl/calcChain.xml><?xml version="1.0" encoding="utf-8"?>
<calcChain xmlns="http://schemas.openxmlformats.org/spreadsheetml/2006/main">
  <c r="K24" i="3" l="1"/>
  <c r="K25" i="3"/>
  <c r="K26" i="3"/>
  <c r="K27" i="3"/>
  <c r="K28" i="3"/>
  <c r="K29" i="3"/>
  <c r="K30" i="3"/>
  <c r="K31" i="3"/>
  <c r="K32" i="3"/>
  <c r="K33" i="3"/>
  <c r="K34" i="3"/>
  <c r="K35" i="3"/>
  <c r="J24" i="3"/>
  <c r="J25" i="3"/>
  <c r="J26" i="3"/>
  <c r="J27" i="3"/>
  <c r="J28" i="3"/>
  <c r="J29" i="3"/>
  <c r="J30" i="3"/>
  <c r="J31" i="3"/>
  <c r="J32" i="3"/>
  <c r="J33" i="3"/>
  <c r="J34" i="3"/>
  <c r="J35" i="3"/>
  <c r="I24" i="3"/>
  <c r="N24" i="3" s="1"/>
  <c r="I25" i="3"/>
  <c r="N25" i="3" s="1"/>
  <c r="I26" i="3"/>
  <c r="N26" i="3" s="1"/>
  <c r="I27" i="3"/>
  <c r="N27" i="3" s="1"/>
  <c r="I28" i="3"/>
  <c r="N28" i="3" s="1"/>
  <c r="I29" i="3"/>
  <c r="N29" i="3" s="1"/>
  <c r="I30" i="3"/>
  <c r="N30" i="3" s="1"/>
  <c r="I31" i="3"/>
  <c r="N31" i="3" s="1"/>
  <c r="I32" i="3"/>
  <c r="N32" i="3" s="1"/>
  <c r="I33" i="3"/>
  <c r="N33" i="3" s="1"/>
  <c r="I34" i="3"/>
  <c r="N34" i="3" s="1"/>
  <c r="I35" i="3"/>
  <c r="N35" i="3" s="1"/>
  <c r="K20" i="3"/>
  <c r="K21" i="3"/>
  <c r="K22" i="3"/>
  <c r="K23" i="3"/>
  <c r="J20" i="3"/>
  <c r="J21" i="3"/>
  <c r="J22" i="3"/>
  <c r="J23" i="3"/>
  <c r="I20" i="3"/>
  <c r="N20" i="3" s="1"/>
  <c r="I21" i="3"/>
  <c r="N21" i="3" s="1"/>
  <c r="I22" i="3"/>
  <c r="N22" i="3" s="1"/>
  <c r="I23" i="3"/>
  <c r="N23" i="3" s="1"/>
  <c r="K36" i="3"/>
  <c r="J36" i="3"/>
  <c r="I36" i="3"/>
  <c r="N36" i="3" s="1"/>
  <c r="L35" i="3" l="1"/>
  <c r="M35" i="3" s="1"/>
  <c r="L34" i="3"/>
  <c r="M34" i="3" s="1"/>
  <c r="L30" i="3"/>
  <c r="M30" i="3" s="1"/>
  <c r="L31" i="3"/>
  <c r="M31" i="3" s="1"/>
  <c r="L32" i="3"/>
  <c r="M32" i="3" s="1"/>
  <c r="L33" i="3"/>
  <c r="M33" i="3" s="1"/>
  <c r="L29" i="3"/>
  <c r="M29" i="3" s="1"/>
  <c r="L28" i="3"/>
  <c r="M28" i="3" s="1"/>
  <c r="L27" i="3"/>
  <c r="M27" i="3" s="1"/>
  <c r="L25" i="3"/>
  <c r="M25" i="3" s="1"/>
  <c r="L26" i="3"/>
  <c r="M26" i="3" s="1"/>
  <c r="L24" i="3"/>
  <c r="M24" i="3" s="1"/>
  <c r="C17" i="3"/>
  <c r="L21" i="3"/>
  <c r="M21" i="3" s="1"/>
  <c r="L22" i="3"/>
  <c r="M22" i="3" s="1"/>
  <c r="L23" i="3"/>
  <c r="M23" i="3" s="1"/>
  <c r="L20" i="3"/>
  <c r="M20" i="3" s="1"/>
  <c r="L36" i="3"/>
  <c r="M36" i="3" s="1"/>
</calcChain>
</file>

<file path=xl/sharedStrings.xml><?xml version="1.0" encoding="utf-8"?>
<sst xmlns="http://schemas.openxmlformats.org/spreadsheetml/2006/main" count="63" uniqueCount="49">
  <si>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</si>
  <si>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</si>
  <si>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</si>
  <si>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</si>
  <si>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</si>
  <si>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</si>
  <si>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</si>
  <si>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</si>
  <si>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</si>
  <si>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</si>
  <si>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</si>
  <si>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</si>
  <si>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</si>
  <si>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</si>
  <si>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</si>
  <si>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</si>
  <si>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</si>
  <si>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</si>
  <si>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</si>
  <si>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</si>
  <si>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</si>
  <si>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</si>
  <si>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</si>
  <si>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</si>
  <si>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</t>
  </si>
  <si>
    <t>Шнур соединительный</t>
  </si>
  <si>
    <t>Кабель медный силовой3*2.5</t>
  </si>
  <si>
    <t>Кабель медный силовой3*1.5</t>
  </si>
  <si>
    <t>Кабель медный силовой 2*1.5</t>
  </si>
  <si>
    <t>Кабель медный силовой 2*2.5</t>
  </si>
  <si>
    <t>Кабель медный силовой 3*6</t>
  </si>
  <si>
    <t>Кабель – канал  16*25</t>
  </si>
  <si>
    <t>Кабель – канал  10*22</t>
  </si>
  <si>
    <t>Провод соединительный 5*6</t>
  </si>
  <si>
    <t>Провод соединительный 3*6</t>
  </si>
  <si>
    <t>Провод соединительный 30.75</t>
  </si>
  <si>
    <t>лидер</t>
  </si>
  <si>
    <t>Кабель – канал  40*25</t>
  </si>
  <si>
    <t>вх.№2391-05/22 от 23.05.22</t>
  </si>
  <si>
    <t>вх.№2388-05/22 от 23.05.22</t>
  </si>
  <si>
    <t>вх.№23989-05/22 от 23.05.22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</si>
  <si>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</si>
  <si>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</si>
  <si>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</si>
  <si>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</si>
  <si>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</si>
  <si>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127 058 (сто двадцать семь тысяч пятьдесят восемь) рублей 00 копеек.</t>
  </si>
  <si>
    <t>№ 244-22</t>
  </si>
  <si>
    <t>на поставку электротехнических товаров (кабель)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</si>
</sst>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164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textRotation="90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3"/>
  <sheetViews>
    <sheetView tabSelected="1" zoomScaleNormal="100" workbookViewId="0">
      <selection activeCell="Q14" sqref="Q14"/>
    </sheetView>
  </sheetViews>
  <sheetFormatPr defaultColWidth="9.140625" defaultRowHeight="12.75" x14ac:dyDescent="0.25"/>
  <cols>
    <col min="1" max="1" width="3" style="1" customWidth="1"/>
    <col min="2" max="2" width="22.7109375" style="1" customWidth="1"/>
    <col min="3" max="3" width="7" style="1" customWidth="1"/>
    <col min="4" max="4" width="5.85546875" style="1" customWidth="1"/>
    <col min="5" max="5" width="10.28515625" style="5" customWidth="1"/>
    <col min="6" max="6" width="9.85546875" style="5" customWidth="1"/>
    <col min="7" max="7" width="10.140625" style="5" hidden="1" customWidth="1"/>
    <col min="8" max="9" width="10" style="5" customWidth="1"/>
    <col min="10" max="10" width="4.42578125" style="1" customWidth="1"/>
    <col min="11" max="11" width="12" style="1" customWidth="1"/>
    <col min="12" max="12" width="10.28515625" style="1" customWidth="1"/>
    <col min="13" max="13" width="9.85546875" style="1" customWidth="1"/>
    <col min="14" max="14" width="11.42578125" style="5" customWidth="1"/>
    <col min="15" max="16384" width="9.140625" style="7"/>
  </cols>
  <sheetData>
    <row r="1" spans="1:14" x14ac:dyDescent="0.25">
      <c r="A1" s="10"/>
      <c r="B1" s="10"/>
      <c r="C1" s="10"/>
      <c r="D1" s="10"/>
      <c r="J1" s="10"/>
      <c r="K1" s="10"/>
      <c r="L1" s="10"/>
      <c r="M1" s="10"/>
      <c r="N1" s="28" t="s">
        <v>41</v>
      </c>
    </row>
    <row r="2" spans="1:14" x14ac:dyDescent="0.25">
      <c r="A2" s="10"/>
      <c r="B2" s="10"/>
      <c r="C2" s="10"/>
      <c r="D2" s="10"/>
      <c r="J2" s="10"/>
      <c r="K2" s="10"/>
      <c r="L2" s="10"/>
      <c r="M2" s="10"/>
      <c r="N2" s="28" t="s">
        <v>42</v>
      </c>
    </row>
    <row r="3" spans="1:14" x14ac:dyDescent="0.25">
      <c r="A3" s="10"/>
      <c r="B3" s="10"/>
      <c r="C3" s="10"/>
      <c r="D3" s="10"/>
      <c r="J3" s="10"/>
      <c r="K3" s="10"/>
      <c r="L3" s="10"/>
      <c r="M3" s="10"/>
      <c r="N3" s="28" t="s">
        <v>48</v>
      </c>
    </row>
    <row r="4" spans="1:14" x14ac:dyDescent="0.25">
      <c r="A4" s="10"/>
      <c r="B4" s="10"/>
      <c r="C4" s="10"/>
      <c r="D4" s="10"/>
      <c r="J4" s="10"/>
      <c r="K4" s="10"/>
      <c r="L4" s="10"/>
      <c r="M4" s="10"/>
      <c r="N4" s="28" t="s">
        <v>43</v>
      </c>
    </row>
    <row r="5" spans="1:14" x14ac:dyDescent="0.25">
      <c r="A5" s="10"/>
      <c r="B5" s="10"/>
      <c r="C5" s="10"/>
      <c r="D5" s="10"/>
      <c r="J5" s="10"/>
      <c r="K5" s="10"/>
      <c r="L5" s="10"/>
      <c r="M5" s="10"/>
      <c r="N5" s="28" t="s">
        <v>44</v>
      </c>
    </row>
    <row r="6" spans="1:14" x14ac:dyDescent="0.25">
      <c r="A6" s="10"/>
      <c r="B6" s="10"/>
      <c r="C6" s="10"/>
      <c r="D6" s="10"/>
      <c r="J6" s="10"/>
      <c r="K6" s="10"/>
      <c r="L6" s="10"/>
      <c r="M6" s="10"/>
      <c r="N6" s="28" t="s">
        <v>47</v>
      </c>
    </row>
    <row r="7" spans="1:14" ht="18" hidden="1" customHeight="1" x14ac:dyDescent="0.25">
      <c r="A7" s="10"/>
      <c r="B7" s="10"/>
      <c r="C7" s="10"/>
      <c r="D7" s="10"/>
      <c r="J7" s="10"/>
      <c r="K7" s="10"/>
      <c r="L7" s="10"/>
      <c r="M7" s="10"/>
    </row>
    <row r="8" spans="1:14" hidden="1" x14ac:dyDescent="0.25">
      <c r="A8" s="10"/>
      <c r="B8" s="10"/>
      <c r="C8" s="10"/>
      <c r="D8" s="10"/>
      <c r="J8" s="10"/>
      <c r="K8" s="10"/>
      <c r="L8" s="10"/>
      <c r="M8" s="10"/>
    </row>
    <row r="9" spans="1:14" x14ac:dyDescent="0.25">
      <c r="A9" s="13"/>
      <c r="B9" s="13"/>
      <c r="C9" s="13"/>
      <c r="D9" s="13"/>
      <c r="E9" s="9"/>
      <c r="F9" s="9"/>
      <c r="G9" s="9"/>
      <c r="H9" s="9"/>
      <c r="I9" s="9"/>
      <c r="J9" s="13"/>
      <c r="K9" s="13"/>
      <c r="L9" s="13"/>
      <c r="M9" s="13"/>
      <c r="N9" s="9"/>
    </row>
    <row r="10" spans="1:14" x14ac:dyDescent="0.2">
      <c r="A10" s="13"/>
      <c r="B10" s="13"/>
      <c r="C10" s="13"/>
      <c r="D10" s="13"/>
      <c r="E10" s="9"/>
      <c r="F10" s="9"/>
      <c r="G10" s="9"/>
      <c r="H10" s="9"/>
      <c r="I10" s="9"/>
      <c r="J10" s="13"/>
      <c r="K10" s="13"/>
      <c r="L10" s="13"/>
      <c r="M10" s="13"/>
      <c r="N10" s="6" t="s">
        <v>16</v>
      </c>
    </row>
    <row r="11" spans="1:14" x14ac:dyDescent="0.2">
      <c r="A11" s="13"/>
      <c r="B11" s="13"/>
      <c r="C11" s="13"/>
      <c r="D11" s="13"/>
      <c r="E11" s="9"/>
      <c r="F11" s="9"/>
      <c r="G11" s="9"/>
      <c r="H11" s="9"/>
      <c r="I11" s="9"/>
      <c r="J11" s="13"/>
      <c r="K11" s="13"/>
      <c r="L11" s="13"/>
      <c r="M11" s="13"/>
      <c r="N11" s="8" t="s">
        <v>21</v>
      </c>
    </row>
    <row r="12" spans="1:14" x14ac:dyDescent="0.2">
      <c r="A12" s="13"/>
      <c r="B12" s="13"/>
      <c r="C12" s="13"/>
      <c r="D12" s="13"/>
      <c r="E12" s="9"/>
      <c r="F12" s="9"/>
      <c r="G12" s="9"/>
      <c r="H12" s="9"/>
      <c r="I12" s="9"/>
      <c r="J12" s="13"/>
      <c r="K12" s="13"/>
      <c r="L12" s="13"/>
      <c r="M12" s="13"/>
      <c r="N12" s="8" t="s">
        <v>17</v>
      </c>
    </row>
    <row r="13" spans="1:14" x14ac:dyDescent="0.25">
      <c r="A13" s="13"/>
      <c r="B13" s="13"/>
      <c r="C13" s="13"/>
      <c r="D13" s="13"/>
      <c r="E13" s="9"/>
      <c r="F13" s="9"/>
      <c r="G13" s="9"/>
      <c r="H13" s="9"/>
      <c r="I13" s="9"/>
      <c r="J13" s="13"/>
      <c r="K13" s="13"/>
      <c r="L13" s="13"/>
      <c r="M13" s="13"/>
      <c r="N13" s="9"/>
    </row>
    <row r="14" spans="1:14" ht="28.9" customHeight="1" x14ac:dyDescent="0.25">
      <c r="A14" s="13"/>
      <c r="B14" s="13"/>
      <c r="C14" s="13"/>
      <c r="D14" s="13"/>
      <c r="E14" s="9"/>
      <c r="F14" s="9"/>
      <c r="G14" s="9"/>
      <c r="H14" s="9"/>
      <c r="I14" s="9"/>
      <c r="J14" s="13"/>
      <c r="K14" s="37" t="s">
        <v>20</v>
      </c>
      <c r="L14" s="37"/>
      <c r="M14" s="13"/>
      <c r="N14" s="9" t="s">
        <v>18</v>
      </c>
    </row>
    <row r="15" spans="1:14" x14ac:dyDescent="0.25">
      <c r="A15" s="13"/>
      <c r="B15" s="13"/>
      <c r="C15" s="38" t="s">
        <v>19</v>
      </c>
      <c r="D15" s="38"/>
      <c r="E15" s="38"/>
      <c r="F15" s="38"/>
      <c r="G15" s="38"/>
      <c r="H15" s="38"/>
      <c r="I15" s="38"/>
      <c r="J15" s="13"/>
      <c r="K15" s="13"/>
      <c r="L15" s="13"/>
      <c r="M15" s="13"/>
      <c r="N15" s="9"/>
    </row>
    <row r="16" spans="1:14" x14ac:dyDescent="0.25">
      <c r="A16" s="13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9"/>
    </row>
    <row r="17" spans="1:19" s="1" customFormat="1" ht="43.5" customHeight="1" x14ac:dyDescent="0.25">
      <c r="A17" s="39" t="s">
        <v>14</v>
      </c>
      <c r="B17" s="40"/>
      <c r="C17" s="41">
        <f>SUMIF(N20:N36,"&gt;0")</f>
        <v>139025.99999999997</v>
      </c>
      <c r="D17" s="42"/>
      <c r="E17" s="27" t="s">
        <v>38</v>
      </c>
      <c r="F17" s="27" t="s">
        <v>39</v>
      </c>
      <c r="G17" s="14" t="s">
        <v>36</v>
      </c>
      <c r="H17" s="27" t="s">
        <v>40</v>
      </c>
      <c r="I17" s="15"/>
      <c r="J17" s="16"/>
      <c r="K17" s="16"/>
      <c r="L17" s="16"/>
      <c r="M17" s="16"/>
      <c r="N17" s="15"/>
    </row>
    <row r="18" spans="1:19" s="1" customFormat="1" ht="30" customHeight="1" x14ac:dyDescent="0.25">
      <c r="A18" s="34" t="s">
        <v>0</v>
      </c>
      <c r="B18" s="34" t="s">
        <v>1</v>
      </c>
      <c r="C18" s="34" t="s">
        <v>2</v>
      </c>
      <c r="D18" s="34"/>
      <c r="E18" s="15" t="s">
        <v>5</v>
      </c>
      <c r="F18" s="15" t="s">
        <v>7</v>
      </c>
      <c r="G18" s="15" t="s">
        <v>8</v>
      </c>
      <c r="H18" s="15" t="s">
        <v>22</v>
      </c>
      <c r="I18" s="44" t="s">
        <v>15</v>
      </c>
      <c r="J18" s="34" t="s">
        <v>11</v>
      </c>
      <c r="K18" s="34" t="s">
        <v>12</v>
      </c>
      <c r="L18" s="34" t="s">
        <v>13</v>
      </c>
      <c r="M18" s="34" t="s">
        <v>9</v>
      </c>
      <c r="N18" s="35" t="s">
        <v>10</v>
      </c>
    </row>
    <row r="19" spans="1:19" s="1" customFormat="1" ht="25.5" x14ac:dyDescent="0.25">
      <c r="A19" s="34"/>
      <c r="B19" s="43"/>
      <c r="C19" s="17" t="s">
        <v>3</v>
      </c>
      <c r="D19" s="17" t="s">
        <v>4</v>
      </c>
      <c r="E19" s="15" t="s">
        <v>6</v>
      </c>
      <c r="F19" s="15" t="s">
        <v>6</v>
      </c>
      <c r="G19" s="15" t="s">
        <v>6</v>
      </c>
      <c r="H19" s="15" t="s">
        <v>6</v>
      </c>
      <c r="I19" s="45"/>
      <c r="J19" s="34"/>
      <c r="K19" s="34"/>
      <c r="L19" s="34"/>
      <c r="M19" s="34"/>
      <c r="N19" s="35"/>
    </row>
    <row r="20" spans="1:19" s="10" customFormat="1" ht="33" customHeight="1" x14ac:dyDescent="0.25">
      <c r="A20" s="18">
        <v>1</v>
      </c>
      <c r="B20" s="25" t="s">
        <v>26</v>
      </c>
      <c r="C20" s="2" t="s">
        <v>24</v>
      </c>
      <c r="D20" s="26">
        <v>200</v>
      </c>
      <c r="E20" s="19">
        <v>115.5</v>
      </c>
      <c r="F20" s="15">
        <v>132</v>
      </c>
      <c r="G20" s="15"/>
      <c r="H20" s="15">
        <v>138</v>
      </c>
      <c r="I20" s="15">
        <f t="shared" ref="I20:I35" si="0">AVERAGE(E20:H20)</f>
        <v>128.5</v>
      </c>
      <c r="J20" s="16">
        <f t="shared" ref="J20:J35" si="1">COUNT(E20:H20)</f>
        <v>3</v>
      </c>
      <c r="K20" s="16">
        <f t="shared" ref="K20:K35" si="2">STDEV(E20:H20)</f>
        <v>11.651180197731044</v>
      </c>
      <c r="L20" s="16">
        <f t="shared" ref="L20:L35" si="3">K20/I20*100</f>
        <v>9.0670663017362205</v>
      </c>
      <c r="M20" s="16" t="str">
        <f t="shared" ref="M20:M35" si="4">IF(L20&lt;33,"ОДНОРОДНЫЕ","НЕОДНОРОДНЫЕ")</f>
        <v>ОДНОРОДНЫЕ</v>
      </c>
      <c r="N20" s="15">
        <f t="shared" ref="N20:N35" si="5">D20*I20</f>
        <v>25700</v>
      </c>
      <c r="S20" s="28"/>
    </row>
    <row r="21" spans="1:19" s="10" customFormat="1" ht="33.75" customHeight="1" x14ac:dyDescent="0.25">
      <c r="A21" s="18">
        <v>2</v>
      </c>
      <c r="B21" s="25" t="s">
        <v>27</v>
      </c>
      <c r="C21" s="2" t="s">
        <v>24</v>
      </c>
      <c r="D21" s="26">
        <v>200</v>
      </c>
      <c r="E21" s="19">
        <v>75</v>
      </c>
      <c r="F21" s="15">
        <v>84</v>
      </c>
      <c r="G21" s="15"/>
      <c r="H21" s="15">
        <v>90</v>
      </c>
      <c r="I21" s="15">
        <f t="shared" si="0"/>
        <v>83</v>
      </c>
      <c r="J21" s="16">
        <f t="shared" si="1"/>
        <v>3</v>
      </c>
      <c r="K21" s="16">
        <f t="shared" si="2"/>
        <v>7.5498344352707498</v>
      </c>
      <c r="L21" s="16">
        <f t="shared" si="3"/>
        <v>9.0961860665912653</v>
      </c>
      <c r="M21" s="16" t="str">
        <f t="shared" si="4"/>
        <v>ОДНОРОДНЫЕ</v>
      </c>
      <c r="N21" s="15">
        <f t="shared" si="5"/>
        <v>16600</v>
      </c>
      <c r="S21" s="28"/>
    </row>
    <row r="22" spans="1:19" s="10" customFormat="1" ht="27.75" customHeight="1" x14ac:dyDescent="0.25">
      <c r="A22" s="18">
        <v>3</v>
      </c>
      <c r="B22" s="25" t="s">
        <v>28</v>
      </c>
      <c r="C22" s="2" t="s">
        <v>24</v>
      </c>
      <c r="D22" s="26">
        <v>200</v>
      </c>
      <c r="E22" s="19">
        <v>51</v>
      </c>
      <c r="F22" s="15">
        <v>56</v>
      </c>
      <c r="G22" s="15"/>
      <c r="H22" s="15">
        <v>58</v>
      </c>
      <c r="I22" s="15">
        <f t="shared" si="0"/>
        <v>55</v>
      </c>
      <c r="J22" s="16">
        <f t="shared" si="1"/>
        <v>3</v>
      </c>
      <c r="K22" s="16">
        <f t="shared" si="2"/>
        <v>3.6055512754639891</v>
      </c>
      <c r="L22" s="16">
        <f t="shared" si="3"/>
        <v>6.5555477735708898</v>
      </c>
      <c r="M22" s="16" t="str">
        <f t="shared" si="4"/>
        <v>ОДНОРОДНЫЕ</v>
      </c>
      <c r="N22" s="15">
        <f t="shared" si="5"/>
        <v>11000</v>
      </c>
      <c r="S22" s="28"/>
    </row>
    <row r="23" spans="1:19" s="10" customFormat="1" ht="30" customHeight="1" x14ac:dyDescent="0.25">
      <c r="A23" s="18">
        <v>4</v>
      </c>
      <c r="B23" s="25" t="s">
        <v>29</v>
      </c>
      <c r="C23" s="2" t="s">
        <v>24</v>
      </c>
      <c r="D23" s="26">
        <v>100</v>
      </c>
      <c r="E23" s="19">
        <v>78</v>
      </c>
      <c r="F23" s="15">
        <v>88</v>
      </c>
      <c r="G23" s="15"/>
      <c r="H23" s="15">
        <v>92</v>
      </c>
      <c r="I23" s="15">
        <f t="shared" si="0"/>
        <v>86</v>
      </c>
      <c r="J23" s="16">
        <f t="shared" si="1"/>
        <v>3</v>
      </c>
      <c r="K23" s="16">
        <f t="shared" si="2"/>
        <v>7.2111025509279782</v>
      </c>
      <c r="L23" s="16">
        <f t="shared" si="3"/>
        <v>8.3850029661953229</v>
      </c>
      <c r="M23" s="16" t="str">
        <f t="shared" si="4"/>
        <v>ОДНОРОДНЫЕ</v>
      </c>
      <c r="N23" s="15">
        <f t="shared" si="5"/>
        <v>8600</v>
      </c>
      <c r="S23" s="28"/>
    </row>
    <row r="24" spans="1:19" s="10" customFormat="1" ht="28.5" customHeight="1" x14ac:dyDescent="0.25">
      <c r="A24" s="18">
        <v>5</v>
      </c>
      <c r="B24" s="25" t="s">
        <v>30</v>
      </c>
      <c r="C24" s="2" t="s">
        <v>24</v>
      </c>
      <c r="D24" s="26">
        <v>50</v>
      </c>
      <c r="E24" s="19">
        <v>266.5</v>
      </c>
      <c r="F24" s="15">
        <v>310</v>
      </c>
      <c r="G24" s="15"/>
      <c r="H24" s="15">
        <v>315</v>
      </c>
      <c r="I24" s="15">
        <f t="shared" si="0"/>
        <v>297.16666666666669</v>
      </c>
      <c r="J24" s="16">
        <f t="shared" si="1"/>
        <v>3</v>
      </c>
      <c r="K24" s="16">
        <f t="shared" si="2"/>
        <v>26.67551936389118</v>
      </c>
      <c r="L24" s="16">
        <f t="shared" si="3"/>
        <v>8.9766189670974246</v>
      </c>
      <c r="M24" s="16" t="str">
        <f t="shared" si="4"/>
        <v>ОДНОРОДНЫЕ</v>
      </c>
      <c r="N24" s="15">
        <f t="shared" si="5"/>
        <v>14858.333333333334</v>
      </c>
      <c r="S24" s="28"/>
    </row>
    <row r="25" spans="1:19" s="10" customFormat="1" ht="15" customHeight="1" x14ac:dyDescent="0.25">
      <c r="A25" s="18">
        <v>6</v>
      </c>
      <c r="B25" s="25" t="s">
        <v>31</v>
      </c>
      <c r="C25" s="2" t="s">
        <v>24</v>
      </c>
      <c r="D25" s="26">
        <v>100</v>
      </c>
      <c r="E25" s="19">
        <v>58.06</v>
      </c>
      <c r="F25" s="15">
        <v>48.5</v>
      </c>
      <c r="G25" s="15"/>
      <c r="H25" s="15">
        <v>49.5</v>
      </c>
      <c r="I25" s="15">
        <f t="shared" si="0"/>
        <v>52.02</v>
      </c>
      <c r="J25" s="16">
        <f t="shared" si="1"/>
        <v>3</v>
      </c>
      <c r="K25" s="16">
        <f t="shared" si="2"/>
        <v>5.2546360482910721</v>
      </c>
      <c r="L25" s="16">
        <f t="shared" si="3"/>
        <v>10.101184252770226</v>
      </c>
      <c r="M25" s="16" t="str">
        <f t="shared" si="4"/>
        <v>ОДНОРОДНЫЕ</v>
      </c>
      <c r="N25" s="15">
        <f t="shared" si="5"/>
        <v>5202</v>
      </c>
      <c r="S25" s="28"/>
    </row>
    <row r="26" spans="1:19" s="10" customFormat="1" ht="24" customHeight="1" x14ac:dyDescent="0.25">
      <c r="A26" s="18">
        <v>7</v>
      </c>
      <c r="B26" s="25" t="s">
        <v>32</v>
      </c>
      <c r="C26" s="2" t="s">
        <v>24</v>
      </c>
      <c r="D26" s="26">
        <v>50</v>
      </c>
      <c r="E26" s="19">
        <v>38.28</v>
      </c>
      <c r="F26" s="15">
        <v>32</v>
      </c>
      <c r="G26" s="15"/>
      <c r="H26" s="15">
        <v>35</v>
      </c>
      <c r="I26" s="15">
        <f t="shared" si="0"/>
        <v>35.093333333333334</v>
      </c>
      <c r="J26" s="16">
        <f t="shared" si="1"/>
        <v>3</v>
      </c>
      <c r="K26" s="16">
        <f t="shared" si="2"/>
        <v>3.1410401674180064</v>
      </c>
      <c r="L26" s="16">
        <f t="shared" si="3"/>
        <v>8.9505323919586051</v>
      </c>
      <c r="M26" s="16" t="str">
        <f t="shared" si="4"/>
        <v>ОДНОРОДНЫЕ</v>
      </c>
      <c r="N26" s="15">
        <f t="shared" si="5"/>
        <v>1754.6666666666667</v>
      </c>
    </row>
    <row r="27" spans="1:19" s="10" customFormat="1" ht="40.5" customHeight="1" x14ac:dyDescent="0.25">
      <c r="A27" s="18">
        <v>8</v>
      </c>
      <c r="B27" s="25" t="s">
        <v>33</v>
      </c>
      <c r="C27" s="2" t="s">
        <v>24</v>
      </c>
      <c r="D27" s="26">
        <v>50</v>
      </c>
      <c r="E27" s="19">
        <v>459</v>
      </c>
      <c r="F27" s="15">
        <v>509</v>
      </c>
      <c r="G27" s="15"/>
      <c r="H27" s="15">
        <v>512</v>
      </c>
      <c r="I27" s="15">
        <f t="shared" si="0"/>
        <v>493.33333333333331</v>
      </c>
      <c r="J27" s="16">
        <f t="shared" si="1"/>
        <v>3</v>
      </c>
      <c r="K27" s="16">
        <f t="shared" si="2"/>
        <v>29.771350881902105</v>
      </c>
      <c r="L27" s="16">
        <f t="shared" si="3"/>
        <v>6.0347332868720489</v>
      </c>
      <c r="M27" s="16" t="str">
        <f t="shared" si="4"/>
        <v>ОДНОРОДНЫЕ</v>
      </c>
      <c r="N27" s="15">
        <f t="shared" si="5"/>
        <v>24666.666666666664</v>
      </c>
    </row>
    <row r="28" spans="1:19" s="10" customFormat="1" ht="31.5" customHeight="1" x14ac:dyDescent="0.25">
      <c r="A28" s="18">
        <v>9</v>
      </c>
      <c r="B28" s="25" t="s">
        <v>34</v>
      </c>
      <c r="C28" s="2" t="s">
        <v>24</v>
      </c>
      <c r="D28" s="26">
        <v>50</v>
      </c>
      <c r="E28" s="19">
        <v>305</v>
      </c>
      <c r="F28" s="15">
        <v>378.5</v>
      </c>
      <c r="G28" s="15"/>
      <c r="H28" s="15">
        <v>380</v>
      </c>
      <c r="I28" s="15">
        <f t="shared" si="0"/>
        <v>354.5</v>
      </c>
      <c r="J28" s="16">
        <f t="shared" si="1"/>
        <v>3</v>
      </c>
      <c r="K28" s="16">
        <f t="shared" si="2"/>
        <v>42.874817783869354</v>
      </c>
      <c r="L28" s="16">
        <f t="shared" si="3"/>
        <v>12.094447893898266</v>
      </c>
      <c r="M28" s="16" t="str">
        <f t="shared" si="4"/>
        <v>ОДНОРОДНЫЕ</v>
      </c>
      <c r="N28" s="15">
        <f t="shared" si="5"/>
        <v>17725</v>
      </c>
    </row>
    <row r="29" spans="1:19" s="10" customFormat="1" ht="25.5" customHeight="1" x14ac:dyDescent="0.25">
      <c r="A29" s="18">
        <v>10</v>
      </c>
      <c r="B29" s="25" t="s">
        <v>35</v>
      </c>
      <c r="C29" s="2" t="s">
        <v>24</v>
      </c>
      <c r="D29" s="26">
        <v>80</v>
      </c>
      <c r="E29" s="19">
        <v>45</v>
      </c>
      <c r="F29" s="15">
        <v>60</v>
      </c>
      <c r="G29" s="15"/>
      <c r="H29" s="15">
        <v>60</v>
      </c>
      <c r="I29" s="15">
        <f t="shared" si="0"/>
        <v>55</v>
      </c>
      <c r="J29" s="16">
        <f t="shared" si="1"/>
        <v>3</v>
      </c>
      <c r="K29" s="16">
        <f t="shared" si="2"/>
        <v>8.6602540378443873</v>
      </c>
      <c r="L29" s="16">
        <f t="shared" si="3"/>
        <v>15.745916432444339</v>
      </c>
      <c r="M29" s="16" t="str">
        <f t="shared" si="4"/>
        <v>ОДНОРОДНЫЕ</v>
      </c>
      <c r="N29" s="15">
        <f t="shared" si="5"/>
        <v>4400</v>
      </c>
    </row>
    <row r="30" spans="1:19" s="10" customFormat="1" ht="30" customHeight="1" x14ac:dyDescent="0.25">
      <c r="A30" s="18">
        <v>11</v>
      </c>
      <c r="B30" s="25" t="s">
        <v>25</v>
      </c>
      <c r="C30" s="2" t="s">
        <v>24</v>
      </c>
      <c r="D30" s="26">
        <v>80</v>
      </c>
      <c r="E30" s="19">
        <v>36</v>
      </c>
      <c r="F30" s="15">
        <v>54</v>
      </c>
      <c r="G30" s="15"/>
      <c r="H30" s="15">
        <v>55</v>
      </c>
      <c r="I30" s="15">
        <f t="shared" si="0"/>
        <v>48.333333333333336</v>
      </c>
      <c r="J30" s="16">
        <f t="shared" si="1"/>
        <v>3</v>
      </c>
      <c r="K30" s="16">
        <f t="shared" si="2"/>
        <v>10.692676621563633</v>
      </c>
      <c r="L30" s="16">
        <f t="shared" si="3"/>
        <v>22.122779217028203</v>
      </c>
      <c r="M30" s="16" t="str">
        <f t="shared" si="4"/>
        <v>ОДНОРОДНЫЕ</v>
      </c>
      <c r="N30" s="15">
        <f t="shared" si="5"/>
        <v>3866.666666666667</v>
      </c>
    </row>
    <row r="31" spans="1:19" s="10" customFormat="1" ht="15" customHeight="1" x14ac:dyDescent="0.25">
      <c r="A31" s="18">
        <v>12</v>
      </c>
      <c r="B31" s="25" t="s">
        <v>37</v>
      </c>
      <c r="C31" s="2" t="s">
        <v>24</v>
      </c>
      <c r="D31" s="26">
        <v>50</v>
      </c>
      <c r="E31" s="19">
        <v>104.66</v>
      </c>
      <c r="F31" s="15">
        <v>86.5</v>
      </c>
      <c r="G31" s="15"/>
      <c r="H31" s="15">
        <v>88</v>
      </c>
      <c r="I31" s="15">
        <f t="shared" si="0"/>
        <v>93.053333333333327</v>
      </c>
      <c r="J31" s="16">
        <f t="shared" si="1"/>
        <v>3</v>
      </c>
      <c r="K31" s="16">
        <f t="shared" si="2"/>
        <v>10.07960978080666</v>
      </c>
      <c r="L31" s="16">
        <f t="shared" si="3"/>
        <v>10.83207814243444</v>
      </c>
      <c r="M31" s="16" t="str">
        <f t="shared" si="4"/>
        <v>ОДНОРОДНЫЕ</v>
      </c>
      <c r="N31" s="15">
        <f t="shared" si="5"/>
        <v>4652.6666666666661</v>
      </c>
    </row>
    <row r="32" spans="1:19" s="10" customFormat="1" ht="15" hidden="1" customHeight="1" x14ac:dyDescent="0.25">
      <c r="A32" s="16">
        <v>13</v>
      </c>
      <c r="B32" s="20"/>
      <c r="C32" s="21"/>
      <c r="D32" s="21"/>
      <c r="E32" s="19"/>
      <c r="F32" s="15"/>
      <c r="G32" s="15"/>
      <c r="H32" s="15"/>
      <c r="I32" s="15" t="e">
        <f t="shared" si="0"/>
        <v>#DIV/0!</v>
      </c>
      <c r="J32" s="16">
        <f t="shared" si="1"/>
        <v>0</v>
      </c>
      <c r="K32" s="16" t="e">
        <f t="shared" si="2"/>
        <v>#DIV/0!</v>
      </c>
      <c r="L32" s="16" t="e">
        <f t="shared" si="3"/>
        <v>#DIV/0!</v>
      </c>
      <c r="M32" s="16" t="e">
        <f t="shared" si="4"/>
        <v>#DIV/0!</v>
      </c>
      <c r="N32" s="15" t="e">
        <f t="shared" si="5"/>
        <v>#DIV/0!</v>
      </c>
    </row>
    <row r="33" spans="1:15" s="10" customFormat="1" ht="15" hidden="1" customHeight="1" x14ac:dyDescent="0.25">
      <c r="A33" s="16">
        <v>14</v>
      </c>
      <c r="B33" s="22"/>
      <c r="C33" s="16"/>
      <c r="D33" s="16"/>
      <c r="E33" s="19"/>
      <c r="F33" s="15"/>
      <c r="G33" s="15"/>
      <c r="H33" s="15"/>
      <c r="I33" s="15" t="e">
        <f t="shared" si="0"/>
        <v>#DIV/0!</v>
      </c>
      <c r="J33" s="16">
        <f t="shared" si="1"/>
        <v>0</v>
      </c>
      <c r="K33" s="16" t="e">
        <f t="shared" si="2"/>
        <v>#DIV/0!</v>
      </c>
      <c r="L33" s="16" t="e">
        <f t="shared" si="3"/>
        <v>#DIV/0!</v>
      </c>
      <c r="M33" s="16" t="e">
        <f t="shared" si="4"/>
        <v>#DIV/0!</v>
      </c>
      <c r="N33" s="15" t="e">
        <f t="shared" si="5"/>
        <v>#DIV/0!</v>
      </c>
    </row>
    <row r="34" spans="1:15" s="10" customFormat="1" ht="15" hidden="1" customHeight="1" x14ac:dyDescent="0.25">
      <c r="A34" s="16">
        <v>15</v>
      </c>
      <c r="B34" s="22"/>
      <c r="C34" s="16"/>
      <c r="D34" s="16"/>
      <c r="E34" s="19"/>
      <c r="F34" s="15"/>
      <c r="G34" s="15"/>
      <c r="H34" s="15"/>
      <c r="I34" s="15" t="e">
        <f t="shared" si="0"/>
        <v>#DIV/0!</v>
      </c>
      <c r="J34" s="16">
        <f t="shared" si="1"/>
        <v>0</v>
      </c>
      <c r="K34" s="16" t="e">
        <f t="shared" si="2"/>
        <v>#DIV/0!</v>
      </c>
      <c r="L34" s="16" t="e">
        <f t="shared" si="3"/>
        <v>#DIV/0!</v>
      </c>
      <c r="M34" s="16" t="e">
        <f t="shared" si="4"/>
        <v>#DIV/0!</v>
      </c>
      <c r="N34" s="15" t="e">
        <f t="shared" si="5"/>
        <v>#DIV/0!</v>
      </c>
    </row>
    <row r="35" spans="1:15" s="10" customFormat="1" ht="15" hidden="1" customHeight="1" x14ac:dyDescent="0.25">
      <c r="A35" s="16">
        <v>16</v>
      </c>
      <c r="B35" s="22"/>
      <c r="C35" s="16"/>
      <c r="D35" s="16"/>
      <c r="E35" s="19"/>
      <c r="F35" s="15"/>
      <c r="G35" s="15"/>
      <c r="H35" s="15"/>
      <c r="I35" s="15" t="e">
        <f t="shared" si="0"/>
        <v>#DIV/0!</v>
      </c>
      <c r="J35" s="16">
        <f t="shared" si="1"/>
        <v>0</v>
      </c>
      <c r="K35" s="16" t="e">
        <f t="shared" si="2"/>
        <v>#DIV/0!</v>
      </c>
      <c r="L35" s="16" t="e">
        <f t="shared" si="3"/>
        <v>#DIV/0!</v>
      </c>
      <c r="M35" s="16" t="e">
        <f t="shared" si="4"/>
        <v>#DIV/0!</v>
      </c>
      <c r="N35" s="15" t="e">
        <f t="shared" si="5"/>
        <v>#DIV/0!</v>
      </c>
    </row>
    <row r="36" spans="1:15" s="1" customFormat="1" ht="15" customHeight="1" x14ac:dyDescent="0.25">
      <c r="A36" s="16"/>
      <c r="B36" s="12"/>
      <c r="C36" s="3"/>
      <c r="D36" s="4"/>
      <c r="E36" s="23">
        <v>127058</v>
      </c>
      <c r="F36" s="24">
        <v>142970</v>
      </c>
      <c r="G36" s="24"/>
      <c r="H36" s="24">
        <v>147050</v>
      </c>
      <c r="I36" s="15">
        <f>AVERAGE(E36:H36)</f>
        <v>139026</v>
      </c>
      <c r="J36" s="16">
        <f>COUNT(E36:H36)</f>
        <v>3</v>
      </c>
      <c r="K36" s="16">
        <f>STDEV(E36:H36)</f>
        <v>10563.444892647474</v>
      </c>
      <c r="L36" s="16">
        <f t="shared" ref="L36" si="6">K36/I36*100</f>
        <v>7.5981794000024987</v>
      </c>
      <c r="M36" s="16" t="str">
        <f t="shared" ref="M36" si="7">IF(L36&lt;33,"ОДНОРОДНЫЕ","НЕОДНОРОДНЫЕ")</f>
        <v>ОДНОРОДНЫЕ</v>
      </c>
      <c r="N36" s="15">
        <f>D36*I36</f>
        <v>0</v>
      </c>
    </row>
    <row r="37" spans="1:15" x14ac:dyDescent="0.25">
      <c r="A37" s="13"/>
      <c r="B37" s="13"/>
      <c r="C37" s="13"/>
      <c r="D37" s="13"/>
      <c r="E37" s="9"/>
      <c r="F37" s="9"/>
      <c r="G37" s="9"/>
      <c r="H37" s="9"/>
      <c r="I37" s="9"/>
      <c r="J37" s="13"/>
      <c r="K37" s="13"/>
      <c r="L37" s="13"/>
      <c r="M37" s="13"/>
      <c r="N37" s="9"/>
    </row>
    <row r="38" spans="1:15" s="11" customFormat="1" ht="23.25" hidden="1" customHeight="1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5" ht="27" customHeight="1" x14ac:dyDescent="0.25">
      <c r="A39" s="36" t="s">
        <v>45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1"/>
    </row>
    <row r="40" spans="1:15" ht="29.25" customHeight="1" x14ac:dyDescent="0.25">
      <c r="A40" s="36" t="s">
        <v>23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1"/>
    </row>
    <row r="41" spans="1:15" ht="15" customHeight="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1:15" ht="26.25" customHeight="1" x14ac:dyDescent="0.25">
      <c r="A42" s="33" t="s">
        <v>46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2"/>
    </row>
    <row r="43" spans="1:15" x14ac:dyDescent="0.25">
      <c r="A43" s="13"/>
      <c r="B43" s="13"/>
      <c r="C43" s="13"/>
      <c r="D43" s="13"/>
      <c r="E43" s="9"/>
      <c r="F43" s="9"/>
      <c r="G43" s="9"/>
      <c r="H43" s="9"/>
      <c r="I43" s="9"/>
      <c r="J43" s="13"/>
      <c r="K43" s="13"/>
      <c r="L43" s="13"/>
      <c r="M43" s="13"/>
      <c r="N43" s="9"/>
    </row>
  </sheetData>
  <mergeCells count="17">
    <mergeCell ref="K14:L14"/>
    <mergeCell ref="B16:M16"/>
    <mergeCell ref="A17:B17"/>
    <mergeCell ref="C17:D17"/>
    <mergeCell ref="A18:A19"/>
    <mergeCell ref="B18:B19"/>
    <mergeCell ref="C18:D18"/>
    <mergeCell ref="I18:I19"/>
    <mergeCell ref="J18:J19"/>
    <mergeCell ref="K18:K19"/>
    <mergeCell ref="C15:I15"/>
    <mergeCell ref="A42:N42"/>
    <mergeCell ref="L18:L19"/>
    <mergeCell ref="M18:M19"/>
    <mergeCell ref="N18:N19"/>
    <mergeCell ref="A39:N39"/>
    <mergeCell ref="A40:N40"/>
  </mergeCells>
  <conditionalFormatting sqref="M20:M36">
    <cfRule type="containsText" dxfId="5" priority="4" operator="containsText" text="НЕ">
      <formula>NOT(ISERROR(SEARCH("НЕ",M20)))</formula>
    </cfRule>
    <cfRule type="containsText" dxfId="4" priority="5" operator="containsText" text="ОДНОРОДНЫЕ">
      <formula>NOT(ISERROR(SEARCH("ОДНОРОДНЫЕ",M20)))</formula>
    </cfRule>
    <cfRule type="containsText" dxfId="3" priority="6" operator="containsText" text="НЕОДНОРОДНЫЕ">
      <formula>NOT(ISERROR(SEARCH("НЕОДНОРОДНЫЕ",M20)))</formula>
    </cfRule>
  </conditionalFormatting>
  <conditionalFormatting sqref="M20:M36">
    <cfRule type="containsText" dxfId="2" priority="1" operator="containsText" text="НЕОДНОРОДНЫЕ">
      <formula>NOT(ISERROR(SEARCH("НЕОДНОРОДНЫЕ",M20)))</formula>
    </cfRule>
    <cfRule type="containsText" dxfId="1" priority="2" operator="containsText" text="ОДНОРОДНЫЕ">
      <formula>NOT(ISERROR(SEARCH("ОДНОРОДНЫЕ",M20)))</formula>
    </cfRule>
    <cfRule type="containsText" dxfId="0" priority="3" operator="containsText" text="НЕОДНОРОДНЫЕ">
      <formula>NOT(ISERROR(SEARCH("НЕОДНОРОДНЫЕ",M20)))</formula>
    </cfRule>
  </conditionalFormatting>
  <pageMargins left="0.17" right="0.17" top="0.2" bottom="0.16" header="0.17" footer="0.16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кабели2022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2022-11-17T03:30:26Z</dcterms:modified>
</cp:coreProperties>
</file>