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4" i="1" l="1"/>
  <c r="Q44" i="1"/>
  <c r="M44" i="1"/>
  <c r="N44" i="1"/>
  <c r="O44" i="1" s="1"/>
  <c r="P44" i="1" s="1"/>
  <c r="L45" i="1"/>
  <c r="Q45" i="1"/>
  <c r="M45" i="1"/>
  <c r="N45" i="1"/>
  <c r="O45" i="1" s="1"/>
  <c r="P45" i="1" s="1"/>
  <c r="N21" i="1"/>
  <c r="N22" i="1"/>
  <c r="N23" i="1"/>
  <c r="O23" i="1" s="1"/>
  <c r="P23" i="1" s="1"/>
  <c r="N24" i="1"/>
  <c r="N25" i="1"/>
  <c r="O25" i="1" s="1"/>
  <c r="P25" i="1" s="1"/>
  <c r="N26" i="1"/>
  <c r="N27" i="1"/>
  <c r="O27" i="1" s="1"/>
  <c r="P27" i="1" s="1"/>
  <c r="N28" i="1"/>
  <c r="N29" i="1"/>
  <c r="O29" i="1" s="1"/>
  <c r="P29" i="1" s="1"/>
  <c r="N30" i="1"/>
  <c r="N31" i="1"/>
  <c r="O31" i="1" s="1"/>
  <c r="P31" i="1" s="1"/>
  <c r="N32" i="1"/>
  <c r="N33" i="1"/>
  <c r="O33" i="1" s="1"/>
  <c r="P33" i="1" s="1"/>
  <c r="N34" i="1"/>
  <c r="N35" i="1"/>
  <c r="N36" i="1"/>
  <c r="N37" i="1"/>
  <c r="N38" i="1"/>
  <c r="N39" i="1"/>
  <c r="O39" i="1" s="1"/>
  <c r="P39" i="1" s="1"/>
  <c r="N40" i="1"/>
  <c r="N41" i="1"/>
  <c r="O41" i="1" s="1"/>
  <c r="P41" i="1" s="1"/>
  <c r="N42" i="1"/>
  <c r="N43" i="1"/>
  <c r="O43" i="1" s="1"/>
  <c r="P43" i="1" s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L21" i="1"/>
  <c r="Q21" i="1" s="1"/>
  <c r="O21" i="1"/>
  <c r="P21" i="1" s="1"/>
  <c r="L22" i="1"/>
  <c r="Q22" i="1" s="1"/>
  <c r="L23" i="1"/>
  <c r="Q23" i="1" s="1"/>
  <c r="L24" i="1"/>
  <c r="Q24" i="1" s="1"/>
  <c r="L25" i="1"/>
  <c r="Q25" i="1" s="1"/>
  <c r="L26" i="1"/>
  <c r="Q26" i="1" s="1"/>
  <c r="L27" i="1"/>
  <c r="Q27" i="1" s="1"/>
  <c r="L28" i="1"/>
  <c r="Q28" i="1" s="1"/>
  <c r="L29" i="1"/>
  <c r="Q29" i="1" s="1"/>
  <c r="L30" i="1"/>
  <c r="Q30" i="1" s="1"/>
  <c r="L31" i="1"/>
  <c r="Q31" i="1" s="1"/>
  <c r="L32" i="1"/>
  <c r="Q32" i="1"/>
  <c r="L33" i="1"/>
  <c r="Q33" i="1"/>
  <c r="L34" i="1"/>
  <c r="Q34" i="1"/>
  <c r="L35" i="1"/>
  <c r="Q35" i="1"/>
  <c r="L36" i="1"/>
  <c r="Q36" i="1"/>
  <c r="L37" i="1"/>
  <c r="Q37" i="1" s="1"/>
  <c r="L38" i="1"/>
  <c r="Q38" i="1" s="1"/>
  <c r="L39" i="1"/>
  <c r="Q39" i="1" s="1"/>
  <c r="L40" i="1"/>
  <c r="Q40" i="1" s="1"/>
  <c r="L41" i="1"/>
  <c r="Q41" i="1"/>
  <c r="L42" i="1"/>
  <c r="Q42" i="1"/>
  <c r="L43" i="1"/>
  <c r="Q43" i="1"/>
  <c r="N20" i="1"/>
  <c r="O20" i="1"/>
  <c r="P20" i="1" s="1"/>
  <c r="M20" i="1"/>
  <c r="L20" i="1"/>
  <c r="Q20" i="1"/>
  <c r="O34" i="1"/>
  <c r="P34" i="1"/>
  <c r="O26" i="1"/>
  <c r="P26" i="1" s="1"/>
  <c r="O38" i="1"/>
  <c r="P38" i="1" s="1"/>
  <c r="O30" i="1"/>
  <c r="P30" i="1" s="1"/>
  <c r="O24" i="1"/>
  <c r="P24" i="1" s="1"/>
  <c r="O35" i="1"/>
  <c r="P35" i="1" s="1"/>
  <c r="O37" i="1"/>
  <c r="P37" i="1" s="1"/>
  <c r="O36" i="1"/>
  <c r="P36" i="1" s="1"/>
  <c r="O32" i="1"/>
  <c r="P32" i="1"/>
  <c r="O42" i="1"/>
  <c r="P42" i="1"/>
  <c r="C17" i="1" l="1"/>
  <c r="O40" i="1"/>
  <c r="P40" i="1" s="1"/>
  <c r="O22" i="1"/>
  <c r="P22" i="1" s="1"/>
  <c r="O28" i="1"/>
  <c r="P28" i="1" s="1"/>
</calcChain>
</file>

<file path=xl/sharedStrings.xml><?xml version="1.0" encoding="utf-8"?>
<sst xmlns="http://schemas.openxmlformats.org/spreadsheetml/2006/main" count="89" uniqueCount="59">
  <si>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</si>
  <si>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</si>
  <si>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</si>
  <si>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</si>
  <si>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</si>
  <si>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</si>
  <si>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</si>
  <si>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</si>
  <si>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</si>
  <si>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</si>
  <si>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</si>
  <si>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</si>
  <si>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</si>
  <si>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</si>
  <si>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</si>
  <si>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</si>
  <si>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</si>
  <si>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</si>
  <si>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</si>
  <si>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</si>
  <si>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</si>
  <si>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</si>
  <si>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</si>
  <si>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</si>
  <si>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</si>
  <si>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</si>
  <si>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</si>
  <si>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>шт.</t>
  </si>
  <si>
    <t>Дексаметазон таблетки 0,5мг №1</t>
  </si>
  <si>
    <t>Флудрокортизон таблетки 0,1мг №20</t>
  </si>
  <si>
    <t>Тиамазол таблетки п/о 5мг №50</t>
  </si>
  <si>
    <t>Тиамазол таблетки п/о 10мг №50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</si>
  <si>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</si>
  <si>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Преднизолон таблетки 5мг №1</t>
  </si>
  <si>
    <t>Гидрокортизон таблетки 10мг №100</t>
  </si>
  <si>
    <t>Левотироксин натрия  таблетки 25 мкг №100</t>
  </si>
  <si>
    <t>Левотироксин натрия  таблетки 100 мкг №100</t>
  </si>
  <si>
    <t>КП вх.2772-06/22 от 15.06.2022</t>
  </si>
  <si>
    <t>КП вх.2773-06/22 от 15.06.2022</t>
  </si>
  <si>
    <t>КП вх.2774-06/22 от 15.06.2022</t>
  </si>
  <si>
    <t>Октреотид  р-р для в/в и п/к введения 100 мкг/мл, 1 мл, ампулы №10</t>
  </si>
  <si>
    <t>Окситоцин  р-р для инъекций и местного применения 5 МЕ/мл, 1 мл, ампулы №10</t>
  </si>
  <si>
    <t>Дексаметазон  р-р для инъекций 4 мг/мл, 1 мл, ампулы №1</t>
  </si>
  <si>
    <t>Метилпреднизолон лиоф. для приготовления р-ра для в/в и в/м введения, 500 мг,  флаконы №1 / в комплекте с растворителем /</t>
  </si>
  <si>
    <t>Метилпреднизолон лиоф. для приготовления р-ра для в/в и в/м введения, 1 г, флаконы №1 / в комплекте с растворителем /</t>
  </si>
  <si>
    <t>Преднизолон  р-р для в/в и в/м введения 30 мг/мл 1 мл- ампулы №1</t>
  </si>
  <si>
    <t>Метилпреднизолон таблетки 4 мг №30</t>
  </si>
  <si>
    <t>Метилпреднизолон таблетки 16 мг №50</t>
  </si>
  <si>
    <t>Метилпреднизолон таблетки 32 мг №20</t>
  </si>
  <si>
    <t>Левотироксин натрия  таблетки 75 мкг №100</t>
  </si>
  <si>
    <t>Левотироксин натрия  таблетки 50 мкг №1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</si>
  <si>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</si>
  <si>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</si>
  <si>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</si>
  <si>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</si>
  <si>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122-22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</si>
  <si>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</si>
  <si>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245 650 (двести сорок пять тысяч шестьсот пятьдесят) рублей 94 копейки.</t>
  </si>
  <si>
    <t>на поставку лекарственных препаратов гормональных для системного использования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</si>
</sst>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zoomScale="85" zoomScaleNormal="85" zoomScalePageLayoutView="70" workbookViewId="0">
      <selection activeCell="T17" sqref="T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7109375" style="3" customWidth="1"/>
    <col min="6" max="6" width="14.28515625" style="3" customWidth="1"/>
    <col min="7" max="7" width="15.140625" style="3" customWidth="1"/>
    <col min="8" max="8" width="13.5703125" style="3" hidden="1" customWidth="1"/>
    <col min="9" max="9" width="13.140625" style="3" hidden="1" customWidth="1"/>
    <col min="10" max="10" width="13.42578125" style="3" hidden="1" customWidth="1"/>
    <col min="11" max="11" width="11.7109375" style="3" hidden="1" customWidth="1"/>
    <col min="12" max="12" width="13.7109375" style="3" customWidth="1"/>
    <col min="13" max="13" width="9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x14ac:dyDescent="0.25">
      <c r="A1" s="33"/>
      <c r="B1" s="33"/>
      <c r="C1" s="33"/>
      <c r="D1" s="33"/>
      <c r="M1" s="33"/>
      <c r="N1" s="33"/>
      <c r="O1" s="33"/>
      <c r="P1" s="33"/>
      <c r="Q1" s="46" t="s">
        <v>51</v>
      </c>
    </row>
    <row r="2" spans="1:17" x14ac:dyDescent="0.25">
      <c r="A2" s="33"/>
      <c r="B2" s="33"/>
      <c r="C2" s="33"/>
      <c r="D2" s="33"/>
      <c r="M2" s="33"/>
      <c r="N2" s="33"/>
      <c r="O2" s="33"/>
      <c r="P2" s="33"/>
      <c r="Q2" s="46" t="s">
        <v>52</v>
      </c>
    </row>
    <row r="3" spans="1:17" x14ac:dyDescent="0.25">
      <c r="A3" s="33"/>
      <c r="B3" s="33"/>
      <c r="C3" s="33"/>
      <c r="D3" s="33"/>
      <c r="M3" s="33"/>
      <c r="N3" s="33"/>
      <c r="O3" s="33"/>
      <c r="P3" s="33"/>
      <c r="Q3" s="46" t="s">
        <v>58</v>
      </c>
    </row>
    <row r="4" spans="1:17" x14ac:dyDescent="0.25">
      <c r="A4" s="33"/>
      <c r="B4" s="33"/>
      <c r="C4" s="33"/>
      <c r="D4" s="33"/>
      <c r="M4" s="33"/>
      <c r="N4" s="33"/>
      <c r="O4" s="33"/>
      <c r="P4" s="33"/>
      <c r="Q4" s="46" t="s">
        <v>53</v>
      </c>
    </row>
    <row r="5" spans="1:17" x14ac:dyDescent="0.25">
      <c r="A5" s="33"/>
      <c r="B5" s="33"/>
      <c r="C5" s="33"/>
      <c r="D5" s="33"/>
      <c r="M5" s="33"/>
      <c r="N5" s="33"/>
      <c r="O5" s="33"/>
      <c r="P5" s="33"/>
      <c r="Q5" s="46" t="s">
        <v>54</v>
      </c>
    </row>
    <row r="6" spans="1:17" x14ac:dyDescent="0.25">
      <c r="A6" s="18"/>
      <c r="B6" s="18"/>
      <c r="C6" s="18"/>
      <c r="D6" s="18"/>
      <c r="M6" s="18"/>
      <c r="N6" s="18"/>
      <c r="O6" s="18"/>
      <c r="P6" s="18"/>
      <c r="Q6" s="46" t="s">
        <v>55</v>
      </c>
    </row>
    <row r="7" spans="1:17" x14ac:dyDescent="0.25">
      <c r="A7" s="18"/>
      <c r="B7" s="18"/>
      <c r="C7" s="18"/>
      <c r="D7" s="18"/>
      <c r="M7" s="18"/>
      <c r="N7" s="18"/>
      <c r="O7" s="18"/>
      <c r="P7" s="18"/>
    </row>
    <row r="8" spans="1:17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8"/>
      <c r="N8" s="8"/>
      <c r="O8" s="8"/>
      <c r="P8" s="8"/>
      <c r="Q8" s="11" t="s">
        <v>16</v>
      </c>
    </row>
    <row r="9" spans="1:17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"/>
      <c r="N9" s="8"/>
      <c r="O9" s="8"/>
      <c r="P9" s="8"/>
      <c r="Q9" s="12" t="s">
        <v>21</v>
      </c>
    </row>
    <row r="10" spans="1:17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8"/>
      <c r="N10" s="8"/>
      <c r="O10" s="8"/>
      <c r="P10" s="8"/>
      <c r="Q10" s="12" t="s">
        <v>17</v>
      </c>
    </row>
    <row r="11" spans="1:17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8"/>
      <c r="N11" s="8"/>
      <c r="O11" s="8"/>
      <c r="P11" s="8"/>
      <c r="Q11" s="9"/>
    </row>
    <row r="12" spans="1:17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8"/>
      <c r="N12" s="34" t="s">
        <v>20</v>
      </c>
      <c r="O12" s="34"/>
      <c r="P12" s="8"/>
      <c r="Q12" s="4" t="s">
        <v>18</v>
      </c>
    </row>
    <row r="13" spans="1:17" ht="18.75" x14ac:dyDescent="0.25">
      <c r="Q13" s="5"/>
    </row>
    <row r="14" spans="1:17" ht="18.75" x14ac:dyDescent="0.25">
      <c r="B14" s="35" t="s">
        <v>19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5"/>
    </row>
    <row r="15" spans="1:17" ht="15.75" hidden="1" x14ac:dyDescent="0.25">
      <c r="B15" s="24"/>
      <c r="C15" s="24"/>
      <c r="D15" s="36"/>
      <c r="E15" s="36"/>
      <c r="F15" s="36"/>
      <c r="G15" s="36"/>
      <c r="H15" s="36"/>
      <c r="I15" s="36"/>
      <c r="J15" s="36"/>
      <c r="K15" s="36"/>
      <c r="L15" s="36"/>
      <c r="M15" s="24"/>
      <c r="N15" s="24"/>
      <c r="O15" s="24"/>
      <c r="P15" s="24"/>
    </row>
    <row r="17" spans="1:17" s="8" customFormat="1" ht="47.25" customHeight="1" x14ac:dyDescent="0.25">
      <c r="A17" s="38" t="s">
        <v>14</v>
      </c>
      <c r="B17" s="39"/>
      <c r="C17" s="40">
        <f>SUMIF(Q20:Q43,"&gt;0")</f>
        <v>245650.93666666668</v>
      </c>
      <c r="D17" s="39"/>
      <c r="E17" s="15" t="s">
        <v>37</v>
      </c>
      <c r="F17" s="15" t="s">
        <v>38</v>
      </c>
      <c r="G17" s="15" t="s">
        <v>39</v>
      </c>
      <c r="H17" s="15"/>
      <c r="I17" s="15"/>
      <c r="J17" s="15"/>
      <c r="K17" s="29"/>
      <c r="L17" s="6"/>
      <c r="M17" s="7"/>
      <c r="N17" s="7"/>
      <c r="O17" s="7"/>
      <c r="P17" s="7"/>
      <c r="Q17" s="6"/>
    </row>
    <row r="18" spans="1:17" s="8" customFormat="1" ht="30" customHeight="1" x14ac:dyDescent="0.25">
      <c r="A18" s="43" t="s">
        <v>0</v>
      </c>
      <c r="B18" s="43" t="s">
        <v>1</v>
      </c>
      <c r="C18" s="43" t="s">
        <v>2</v>
      </c>
      <c r="D18" s="43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13" t="s">
        <v>25</v>
      </c>
      <c r="K18" s="13" t="s">
        <v>26</v>
      </c>
      <c r="L18" s="41" t="s">
        <v>15</v>
      </c>
      <c r="M18" s="43" t="s">
        <v>11</v>
      </c>
      <c r="N18" s="43" t="s">
        <v>12</v>
      </c>
      <c r="O18" s="43" t="s">
        <v>13</v>
      </c>
      <c r="P18" s="43" t="s">
        <v>9</v>
      </c>
      <c r="Q18" s="37" t="s">
        <v>10</v>
      </c>
    </row>
    <row r="19" spans="1:17" s="8" customFormat="1" ht="30" x14ac:dyDescent="0.25">
      <c r="A19" s="43"/>
      <c r="B19" s="43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27" t="s">
        <v>6</v>
      </c>
      <c r="J19" s="27" t="s">
        <v>6</v>
      </c>
      <c r="K19" s="6" t="s">
        <v>6</v>
      </c>
      <c r="L19" s="42"/>
      <c r="M19" s="43"/>
      <c r="N19" s="43"/>
      <c r="O19" s="43"/>
      <c r="P19" s="43"/>
      <c r="Q19" s="37"/>
    </row>
    <row r="20" spans="1:17" s="8" customFormat="1" ht="52.5" customHeight="1" x14ac:dyDescent="0.25">
      <c r="A20" s="17">
        <v>1</v>
      </c>
      <c r="B20" s="19" t="s">
        <v>41</v>
      </c>
      <c r="C20" s="19" t="s">
        <v>24</v>
      </c>
      <c r="D20" s="19">
        <v>100</v>
      </c>
      <c r="E20" s="13">
        <v>31.56</v>
      </c>
      <c r="F20" s="13">
        <v>31.4</v>
      </c>
      <c r="G20" s="13">
        <v>35</v>
      </c>
      <c r="H20" s="13"/>
      <c r="I20" s="13"/>
      <c r="J20" s="13"/>
      <c r="K20" s="13"/>
      <c r="L20" s="16">
        <f t="shared" ref="L20:L45" si="0">AVERAGE(E20:K20)</f>
        <v>32.653333333333329</v>
      </c>
      <c r="M20" s="17">
        <f t="shared" ref="M20:M45" si="1">COUNT(E20:K20)</f>
        <v>3</v>
      </c>
      <c r="N20" s="17">
        <f t="shared" ref="N20:N45" si="2">STDEV(E20:K20)</f>
        <v>2.0338469296712907</v>
      </c>
      <c r="O20" s="17">
        <f t="shared" ref="O20:O45" si="3">N20/L20*100</f>
        <v>6.2286043170823531</v>
      </c>
      <c r="P20" s="17" t="str">
        <f t="shared" ref="P20:P45" si="4">IF(O20&lt;33,"ОДНОРОДНЫЕ","НЕОДНОРОДНЫЕ")</f>
        <v>ОДНОРОДНЫЕ</v>
      </c>
      <c r="Q20" s="16">
        <f t="shared" ref="Q20:Q45" si="5">D20*L20</f>
        <v>3265.333333333333</v>
      </c>
    </row>
    <row r="21" spans="1:17" s="8" customFormat="1" ht="56.25" customHeight="1" x14ac:dyDescent="0.25">
      <c r="A21" s="17">
        <v>2</v>
      </c>
      <c r="B21" s="19" t="s">
        <v>40</v>
      </c>
      <c r="C21" s="19" t="s">
        <v>24</v>
      </c>
      <c r="D21" s="19">
        <v>5</v>
      </c>
      <c r="E21" s="13">
        <v>1264</v>
      </c>
      <c r="F21" s="13">
        <v>1262.9100000000001</v>
      </c>
      <c r="G21" s="13">
        <v>1264.56</v>
      </c>
      <c r="H21" s="13"/>
      <c r="I21" s="13"/>
      <c r="J21" s="13"/>
      <c r="K21" s="13"/>
      <c r="L21" s="31">
        <f t="shared" si="0"/>
        <v>1263.8233333333333</v>
      </c>
      <c r="M21" s="32">
        <f t="shared" si="1"/>
        <v>3</v>
      </c>
      <c r="N21" s="32">
        <f t="shared" si="2"/>
        <v>0.83906694210487076</v>
      </c>
      <c r="O21" s="32">
        <f t="shared" si="3"/>
        <v>6.6391157685926891E-2</v>
      </c>
      <c r="P21" s="32" t="str">
        <f t="shared" si="4"/>
        <v>ОДНОРОДНЫЕ</v>
      </c>
      <c r="Q21" s="31">
        <f t="shared" si="5"/>
        <v>6319.1166666666668</v>
      </c>
    </row>
    <row r="22" spans="1:17" s="8" customFormat="1" ht="51" customHeight="1" x14ac:dyDescent="0.25">
      <c r="A22" s="21">
        <v>3</v>
      </c>
      <c r="B22" s="19" t="s">
        <v>42</v>
      </c>
      <c r="C22" s="19" t="s">
        <v>27</v>
      </c>
      <c r="D22" s="19">
        <v>8000</v>
      </c>
      <c r="E22" s="13">
        <v>9.6639999999999997</v>
      </c>
      <c r="F22" s="13">
        <v>9.6159999999999997</v>
      </c>
      <c r="G22" s="13">
        <v>9.7200000000000006</v>
      </c>
      <c r="H22" s="13"/>
      <c r="I22" s="13"/>
      <c r="J22" s="13"/>
      <c r="K22" s="13"/>
      <c r="L22" s="31">
        <f t="shared" si="0"/>
        <v>9.6666666666666661</v>
      </c>
      <c r="M22" s="32">
        <f t="shared" si="1"/>
        <v>3</v>
      </c>
      <c r="N22" s="32">
        <f t="shared" si="2"/>
        <v>5.2051256789182196E-2</v>
      </c>
      <c r="O22" s="32">
        <f t="shared" si="3"/>
        <v>0.53846127712947101</v>
      </c>
      <c r="P22" s="32" t="str">
        <f t="shared" si="4"/>
        <v>ОДНОРОДНЫЕ</v>
      </c>
      <c r="Q22" s="31">
        <f t="shared" si="5"/>
        <v>77333.333333333328</v>
      </c>
    </row>
    <row r="23" spans="1:17" s="8" customFormat="1" ht="81" customHeight="1" x14ac:dyDescent="0.25">
      <c r="A23" s="21">
        <v>4</v>
      </c>
      <c r="B23" s="19" t="s">
        <v>43</v>
      </c>
      <c r="C23" s="19" t="s">
        <v>24</v>
      </c>
      <c r="D23" s="19">
        <v>50</v>
      </c>
      <c r="E23" s="13">
        <v>512.95000000000005</v>
      </c>
      <c r="F23" s="13">
        <v>510.4</v>
      </c>
      <c r="G23" s="13">
        <v>513.5</v>
      </c>
      <c r="H23" s="13"/>
      <c r="I23" s="13"/>
      <c r="J23" s="13"/>
      <c r="K23" s="13"/>
      <c r="L23" s="31">
        <f t="shared" si="0"/>
        <v>512.2833333333333</v>
      </c>
      <c r="M23" s="32">
        <f t="shared" si="1"/>
        <v>3</v>
      </c>
      <c r="N23" s="32">
        <f t="shared" si="2"/>
        <v>1.6540354691884351</v>
      </c>
      <c r="O23" s="32">
        <f t="shared" si="3"/>
        <v>0.32287512818852238</v>
      </c>
      <c r="P23" s="32" t="str">
        <f t="shared" si="4"/>
        <v>ОДНОРОДНЫЕ</v>
      </c>
      <c r="Q23" s="31">
        <f t="shared" si="5"/>
        <v>25614.166666666664</v>
      </c>
    </row>
    <row r="24" spans="1:17" s="8" customFormat="1" ht="82.5" customHeight="1" x14ac:dyDescent="0.25">
      <c r="A24" s="21">
        <v>5</v>
      </c>
      <c r="B24" s="19" t="s">
        <v>44</v>
      </c>
      <c r="C24" s="19" t="s">
        <v>24</v>
      </c>
      <c r="D24" s="19">
        <v>110</v>
      </c>
      <c r="E24" s="13">
        <v>843.23</v>
      </c>
      <c r="F24" s="13">
        <v>839.03</v>
      </c>
      <c r="G24" s="13">
        <v>844</v>
      </c>
      <c r="H24" s="13"/>
      <c r="I24" s="13"/>
      <c r="J24" s="13"/>
      <c r="K24" s="13"/>
      <c r="L24" s="31">
        <f t="shared" si="0"/>
        <v>842.0866666666667</v>
      </c>
      <c r="M24" s="32">
        <f t="shared" si="1"/>
        <v>3</v>
      </c>
      <c r="N24" s="32">
        <f t="shared" si="2"/>
        <v>2.675001557631965</v>
      </c>
      <c r="O24" s="32">
        <f t="shared" si="3"/>
        <v>0.31766345003665081</v>
      </c>
      <c r="P24" s="32" t="str">
        <f t="shared" si="4"/>
        <v>ОДНОРОДНЫЕ</v>
      </c>
      <c r="Q24" s="31">
        <f t="shared" si="5"/>
        <v>92629.53333333334</v>
      </c>
    </row>
    <row r="25" spans="1:17" s="8" customFormat="1" ht="49.5" customHeight="1" x14ac:dyDescent="0.25">
      <c r="A25" s="22">
        <v>6</v>
      </c>
      <c r="B25" s="19" t="s">
        <v>45</v>
      </c>
      <c r="C25" s="19" t="s">
        <v>27</v>
      </c>
      <c r="D25" s="19">
        <v>2600</v>
      </c>
      <c r="E25" s="13">
        <v>9.5259999999999998</v>
      </c>
      <c r="F25" s="13">
        <v>9.4779999999999998</v>
      </c>
      <c r="G25" s="13">
        <v>9.548</v>
      </c>
      <c r="H25" s="13"/>
      <c r="I25" s="13"/>
      <c r="J25" s="13"/>
      <c r="K25" s="13"/>
      <c r="L25" s="31">
        <f t="shared" si="0"/>
        <v>9.5173333333333332</v>
      </c>
      <c r="M25" s="32">
        <f t="shared" si="1"/>
        <v>3</v>
      </c>
      <c r="N25" s="32">
        <f t="shared" si="2"/>
        <v>3.5795716689756923E-2</v>
      </c>
      <c r="O25" s="32">
        <f t="shared" si="3"/>
        <v>0.37611078057323749</v>
      </c>
      <c r="P25" s="32" t="str">
        <f t="shared" si="4"/>
        <v>ОДНОРОДНЫЕ</v>
      </c>
      <c r="Q25" s="31">
        <f t="shared" si="5"/>
        <v>24745.066666666666</v>
      </c>
    </row>
    <row r="26" spans="1:17" s="8" customFormat="1" ht="48" customHeight="1" x14ac:dyDescent="0.25">
      <c r="A26" s="22">
        <v>7</v>
      </c>
      <c r="B26" s="44" t="s">
        <v>33</v>
      </c>
      <c r="C26" s="19" t="s">
        <v>27</v>
      </c>
      <c r="D26" s="19">
        <v>2000</v>
      </c>
      <c r="E26" s="13">
        <v>1.046</v>
      </c>
      <c r="F26" s="13">
        <v>1.0409999999999999</v>
      </c>
      <c r="G26" s="13">
        <v>1.06</v>
      </c>
      <c r="H26" s="13"/>
      <c r="I26" s="13"/>
      <c r="J26" s="13"/>
      <c r="K26" s="13"/>
      <c r="L26" s="31">
        <f t="shared" si="0"/>
        <v>1.0489999999999999</v>
      </c>
      <c r="M26" s="32">
        <f t="shared" si="1"/>
        <v>3</v>
      </c>
      <c r="N26" s="32">
        <f t="shared" si="2"/>
        <v>9.848857801796158E-3</v>
      </c>
      <c r="O26" s="32">
        <f t="shared" si="3"/>
        <v>0.93888062934186445</v>
      </c>
      <c r="P26" s="32" t="str">
        <f t="shared" si="4"/>
        <v>ОДНОРОДНЫЕ</v>
      </c>
      <c r="Q26" s="31">
        <f t="shared" si="5"/>
        <v>2098</v>
      </c>
    </row>
    <row r="27" spans="1:17" s="10" customFormat="1" ht="36.75" customHeight="1" x14ac:dyDescent="0.25">
      <c r="A27" s="25">
        <v>8</v>
      </c>
      <c r="B27" s="44" t="s">
        <v>28</v>
      </c>
      <c r="C27" s="19" t="s">
        <v>27</v>
      </c>
      <c r="D27" s="19">
        <v>100</v>
      </c>
      <c r="E27" s="13">
        <v>3.6909999999999998</v>
      </c>
      <c r="F27" s="13">
        <v>3.673</v>
      </c>
      <c r="G27" s="13">
        <v>3.7890000000000001</v>
      </c>
      <c r="H27" s="13"/>
      <c r="I27" s="13"/>
      <c r="J27" s="13"/>
      <c r="K27" s="13"/>
      <c r="L27" s="31">
        <f t="shared" si="0"/>
        <v>3.7176666666666667</v>
      </c>
      <c r="M27" s="32">
        <f t="shared" si="1"/>
        <v>3</v>
      </c>
      <c r="N27" s="32">
        <f t="shared" si="2"/>
        <v>6.2428625912583934E-2</v>
      </c>
      <c r="O27" s="32">
        <f t="shared" si="3"/>
        <v>1.6792421567089735</v>
      </c>
      <c r="P27" s="32" t="str">
        <f t="shared" si="4"/>
        <v>ОДНОРОДНЫЕ</v>
      </c>
      <c r="Q27" s="31">
        <f t="shared" si="5"/>
        <v>371.76666666666665</v>
      </c>
    </row>
    <row r="28" spans="1:17" s="10" customFormat="1" ht="34.5" customHeight="1" x14ac:dyDescent="0.25">
      <c r="A28" s="23">
        <v>9</v>
      </c>
      <c r="B28" s="19" t="s">
        <v>29</v>
      </c>
      <c r="C28" s="19" t="s">
        <v>24</v>
      </c>
      <c r="D28" s="19">
        <v>1</v>
      </c>
      <c r="E28" s="13">
        <v>124.47</v>
      </c>
      <c r="F28" s="13">
        <v>123.85</v>
      </c>
      <c r="G28" s="13">
        <v>125</v>
      </c>
      <c r="H28" s="13"/>
      <c r="I28" s="13"/>
      <c r="J28" s="13"/>
      <c r="K28" s="13"/>
      <c r="L28" s="31">
        <f t="shared" si="0"/>
        <v>124.44</v>
      </c>
      <c r="M28" s="32">
        <f t="shared" si="1"/>
        <v>3</v>
      </c>
      <c r="N28" s="32">
        <f t="shared" si="2"/>
        <v>0.57558665724632929</v>
      </c>
      <c r="O28" s="32">
        <f t="shared" si="3"/>
        <v>0.46254151176979208</v>
      </c>
      <c r="P28" s="32" t="str">
        <f t="shared" si="4"/>
        <v>ОДНОРОДНЫЕ</v>
      </c>
      <c r="Q28" s="31">
        <f t="shared" si="5"/>
        <v>124.44</v>
      </c>
    </row>
    <row r="29" spans="1:17" s="10" customFormat="1" ht="36.75" customHeight="1" x14ac:dyDescent="0.25">
      <c r="A29" s="23">
        <v>10</v>
      </c>
      <c r="B29" s="19" t="s">
        <v>30</v>
      </c>
      <c r="C29" s="19" t="s">
        <v>24</v>
      </c>
      <c r="D29" s="19">
        <v>3</v>
      </c>
      <c r="E29" s="13">
        <v>161.41999999999999</v>
      </c>
      <c r="F29" s="13">
        <v>160.62</v>
      </c>
      <c r="G29" s="13">
        <v>162</v>
      </c>
      <c r="H29" s="13"/>
      <c r="I29" s="13"/>
      <c r="J29" s="13"/>
      <c r="K29" s="13"/>
      <c r="L29" s="31">
        <f t="shared" si="0"/>
        <v>161.34666666666666</v>
      </c>
      <c r="M29" s="32">
        <f t="shared" si="1"/>
        <v>3</v>
      </c>
      <c r="N29" s="32">
        <f t="shared" si="2"/>
        <v>0.69291654139104597</v>
      </c>
      <c r="O29" s="32">
        <f t="shared" si="3"/>
        <v>0.42945823158688085</v>
      </c>
      <c r="P29" s="32" t="str">
        <f t="shared" si="4"/>
        <v>ОДНОРОДНЫЕ</v>
      </c>
      <c r="Q29" s="31">
        <f t="shared" si="5"/>
        <v>484.03999999999996</v>
      </c>
    </row>
    <row r="30" spans="1:17" s="10" customFormat="1" ht="33.75" customHeight="1" x14ac:dyDescent="0.25">
      <c r="A30" s="23">
        <v>11</v>
      </c>
      <c r="B30" s="19" t="s">
        <v>31</v>
      </c>
      <c r="C30" s="19" t="s">
        <v>24</v>
      </c>
      <c r="D30" s="19">
        <v>3</v>
      </c>
      <c r="E30" s="13">
        <v>327.19</v>
      </c>
      <c r="F30" s="13">
        <v>325.56</v>
      </c>
      <c r="G30" s="13">
        <v>329</v>
      </c>
      <c r="H30" s="13"/>
      <c r="I30" s="13"/>
      <c r="J30" s="13"/>
      <c r="K30" s="13"/>
      <c r="L30" s="31">
        <f t="shared" si="0"/>
        <v>327.25</v>
      </c>
      <c r="M30" s="32">
        <f t="shared" si="1"/>
        <v>3</v>
      </c>
      <c r="N30" s="32">
        <f t="shared" si="2"/>
        <v>1.7207847047204936</v>
      </c>
      <c r="O30" s="32">
        <f t="shared" si="3"/>
        <v>0.52583184254254955</v>
      </c>
      <c r="P30" s="32" t="str">
        <f t="shared" si="4"/>
        <v>ОДНОРОДНЫЕ</v>
      </c>
      <c r="Q30" s="31">
        <f t="shared" si="5"/>
        <v>981.75</v>
      </c>
    </row>
    <row r="31" spans="1:17" s="20" customFormat="1" ht="38.25" customHeight="1" x14ac:dyDescent="0.25">
      <c r="A31" s="23">
        <v>12</v>
      </c>
      <c r="B31" s="19" t="s">
        <v>46</v>
      </c>
      <c r="C31" s="19" t="s">
        <v>24</v>
      </c>
      <c r="D31" s="19">
        <v>15</v>
      </c>
      <c r="E31" s="13">
        <v>320.60000000000002</v>
      </c>
      <c r="F31" s="13">
        <v>319</v>
      </c>
      <c r="G31" s="13">
        <v>322</v>
      </c>
      <c r="H31" s="13"/>
      <c r="I31" s="13"/>
      <c r="J31" s="13"/>
      <c r="K31" s="13"/>
      <c r="L31" s="31">
        <f t="shared" si="0"/>
        <v>320.53333333333336</v>
      </c>
      <c r="M31" s="32">
        <f t="shared" si="1"/>
        <v>3</v>
      </c>
      <c r="N31" s="32">
        <f t="shared" si="2"/>
        <v>1.5011106998930275</v>
      </c>
      <c r="O31" s="32">
        <f t="shared" si="3"/>
        <v>0.46831656610639377</v>
      </c>
      <c r="P31" s="32" t="str">
        <f t="shared" si="4"/>
        <v>ОДНОРОДНЫЕ</v>
      </c>
      <c r="Q31" s="31">
        <f t="shared" si="5"/>
        <v>4808</v>
      </c>
    </row>
    <row r="32" spans="1:17" ht="36.75" customHeight="1" x14ac:dyDescent="0.25">
      <c r="A32" s="23">
        <v>13</v>
      </c>
      <c r="B32" s="19" t="s">
        <v>47</v>
      </c>
      <c r="C32" s="19" t="s">
        <v>24</v>
      </c>
      <c r="D32" s="19">
        <v>5</v>
      </c>
      <c r="E32" s="13">
        <v>372</v>
      </c>
      <c r="F32" s="13">
        <v>370.15</v>
      </c>
      <c r="G32" s="13">
        <v>373.56</v>
      </c>
      <c r="H32" s="13"/>
      <c r="I32" s="13"/>
      <c r="J32" s="13"/>
      <c r="K32" s="13"/>
      <c r="L32" s="31">
        <f t="shared" si="0"/>
        <v>371.90333333333336</v>
      </c>
      <c r="M32" s="32">
        <f t="shared" si="1"/>
        <v>3</v>
      </c>
      <c r="N32" s="32">
        <f t="shared" si="2"/>
        <v>1.7070539925067916</v>
      </c>
      <c r="O32" s="32">
        <f t="shared" si="3"/>
        <v>0.45900475728642515</v>
      </c>
      <c r="P32" s="32" t="str">
        <f t="shared" si="4"/>
        <v>ОДНОРОДНЫЕ</v>
      </c>
      <c r="Q32" s="31">
        <f t="shared" si="5"/>
        <v>1859.5166666666669</v>
      </c>
    </row>
    <row r="33" spans="1:17" ht="35.25" customHeight="1" x14ac:dyDescent="0.25">
      <c r="A33" s="26">
        <v>14</v>
      </c>
      <c r="B33" s="19" t="s">
        <v>48</v>
      </c>
      <c r="C33" s="19" t="s">
        <v>24</v>
      </c>
      <c r="D33" s="19">
        <v>1</v>
      </c>
      <c r="E33" s="13">
        <v>297.61</v>
      </c>
      <c r="F33" s="13">
        <v>296.13</v>
      </c>
      <c r="G33" s="13">
        <v>298</v>
      </c>
      <c r="H33" s="13"/>
      <c r="I33" s="13"/>
      <c r="J33" s="13"/>
      <c r="K33" s="13"/>
      <c r="L33" s="31">
        <f t="shared" si="0"/>
        <v>297.24666666666667</v>
      </c>
      <c r="M33" s="32">
        <f t="shared" si="1"/>
        <v>3</v>
      </c>
      <c r="N33" s="32">
        <f t="shared" si="2"/>
        <v>0.98652589085808762</v>
      </c>
      <c r="O33" s="32">
        <f t="shared" si="3"/>
        <v>0.33188795754079248</v>
      </c>
      <c r="P33" s="32" t="str">
        <f t="shared" si="4"/>
        <v>ОДНОРОДНЫЕ</v>
      </c>
      <c r="Q33" s="31">
        <f t="shared" si="5"/>
        <v>297.24666666666667</v>
      </c>
    </row>
    <row r="34" spans="1:17" ht="39.75" customHeight="1" x14ac:dyDescent="0.25">
      <c r="A34" s="26">
        <v>15</v>
      </c>
      <c r="B34" s="19" t="s">
        <v>34</v>
      </c>
      <c r="C34" s="19" t="s">
        <v>24</v>
      </c>
      <c r="D34" s="19">
        <v>1</v>
      </c>
      <c r="E34" s="13">
        <v>506.32</v>
      </c>
      <c r="F34" s="13">
        <v>503.8</v>
      </c>
      <c r="G34" s="13">
        <v>507.41</v>
      </c>
      <c r="H34" s="13"/>
      <c r="I34" s="13"/>
      <c r="J34" s="13"/>
      <c r="K34" s="13"/>
      <c r="L34" s="31">
        <f t="shared" si="0"/>
        <v>505.84333333333331</v>
      </c>
      <c r="M34" s="32">
        <f t="shared" si="1"/>
        <v>3</v>
      </c>
      <c r="N34" s="32">
        <f t="shared" si="2"/>
        <v>1.8516029091933686</v>
      </c>
      <c r="O34" s="32">
        <f t="shared" si="3"/>
        <v>0.36604276209235442</v>
      </c>
      <c r="P34" s="32" t="str">
        <f t="shared" si="4"/>
        <v>ОДНОРОДНЫЕ</v>
      </c>
      <c r="Q34" s="31">
        <f t="shared" si="5"/>
        <v>505.84333333333331</v>
      </c>
    </row>
    <row r="35" spans="1:17" s="10" customFormat="1" ht="51" hidden="1" customHeight="1" x14ac:dyDescent="0.25">
      <c r="A35" s="30"/>
      <c r="B35" s="28"/>
      <c r="C35" s="19" t="s">
        <v>24</v>
      </c>
      <c r="D35" s="19"/>
      <c r="E35" s="13"/>
      <c r="F35" s="13"/>
      <c r="G35" s="13"/>
      <c r="H35" s="13"/>
      <c r="I35" s="13"/>
      <c r="J35" s="13"/>
      <c r="K35" s="13"/>
      <c r="L35" s="31" t="e">
        <f t="shared" si="0"/>
        <v>#DIV/0!</v>
      </c>
      <c r="M35" s="32">
        <f t="shared" si="1"/>
        <v>0</v>
      </c>
      <c r="N35" s="32" t="e">
        <f t="shared" si="2"/>
        <v>#DIV/0!</v>
      </c>
      <c r="O35" s="32" t="e">
        <f t="shared" si="3"/>
        <v>#DIV/0!</v>
      </c>
      <c r="P35" s="32" t="e">
        <f t="shared" si="4"/>
        <v>#DIV/0!</v>
      </c>
      <c r="Q35" s="31" t="e">
        <f t="shared" si="5"/>
        <v>#DIV/0!</v>
      </c>
    </row>
    <row r="36" spans="1:17" s="10" customFormat="1" ht="76.5" hidden="1" customHeight="1" x14ac:dyDescent="0.25">
      <c r="A36" s="30"/>
      <c r="B36" s="19"/>
      <c r="C36" s="19" t="s">
        <v>24</v>
      </c>
      <c r="D36" s="19"/>
      <c r="E36" s="13"/>
      <c r="F36" s="13"/>
      <c r="G36" s="13"/>
      <c r="H36" s="13"/>
      <c r="I36" s="13"/>
      <c r="J36" s="13"/>
      <c r="K36" s="13"/>
      <c r="L36" s="31" t="e">
        <f t="shared" si="0"/>
        <v>#DIV/0!</v>
      </c>
      <c r="M36" s="32">
        <f t="shared" si="1"/>
        <v>0</v>
      </c>
      <c r="N36" s="32" t="e">
        <f t="shared" si="2"/>
        <v>#DIV/0!</v>
      </c>
      <c r="O36" s="32" t="e">
        <f t="shared" si="3"/>
        <v>#DIV/0!</v>
      </c>
      <c r="P36" s="32" t="e">
        <f t="shared" si="4"/>
        <v>#DIV/0!</v>
      </c>
      <c r="Q36" s="31" t="e">
        <f t="shared" si="5"/>
        <v>#DIV/0!</v>
      </c>
    </row>
    <row r="37" spans="1:17" s="10" customFormat="1" ht="55.5" hidden="1" customHeight="1" x14ac:dyDescent="0.25">
      <c r="A37" s="30"/>
      <c r="B37" s="19"/>
      <c r="C37" s="19" t="s">
        <v>24</v>
      </c>
      <c r="D37" s="19"/>
      <c r="E37" s="13"/>
      <c r="F37" s="13"/>
      <c r="G37" s="13"/>
      <c r="H37" s="13"/>
      <c r="I37" s="13"/>
      <c r="J37" s="13"/>
      <c r="K37" s="13"/>
      <c r="L37" s="31" t="e">
        <f t="shared" si="0"/>
        <v>#DIV/0!</v>
      </c>
      <c r="M37" s="32">
        <f t="shared" si="1"/>
        <v>0</v>
      </c>
      <c r="N37" s="32" t="e">
        <f t="shared" si="2"/>
        <v>#DIV/0!</v>
      </c>
      <c r="O37" s="32" t="e">
        <f t="shared" si="3"/>
        <v>#DIV/0!</v>
      </c>
      <c r="P37" s="32" t="e">
        <f t="shared" si="4"/>
        <v>#DIV/0!</v>
      </c>
      <c r="Q37" s="31" t="e">
        <f t="shared" si="5"/>
        <v>#DIV/0!</v>
      </c>
    </row>
    <row r="38" spans="1:17" s="20" customFormat="1" ht="47.25" hidden="1" customHeight="1" x14ac:dyDescent="0.25">
      <c r="A38" s="30"/>
      <c r="B38" s="19"/>
      <c r="C38" s="19" t="s">
        <v>24</v>
      </c>
      <c r="D38" s="19"/>
      <c r="E38" s="13"/>
      <c r="F38" s="13"/>
      <c r="G38" s="13"/>
      <c r="H38" s="13"/>
      <c r="I38" s="13"/>
      <c r="J38" s="13"/>
      <c r="K38" s="13"/>
      <c r="L38" s="31" t="e">
        <f t="shared" si="0"/>
        <v>#DIV/0!</v>
      </c>
      <c r="M38" s="32">
        <f t="shared" si="1"/>
        <v>0</v>
      </c>
      <c r="N38" s="32" t="e">
        <f t="shared" si="2"/>
        <v>#DIV/0!</v>
      </c>
      <c r="O38" s="32" t="e">
        <f t="shared" si="3"/>
        <v>#DIV/0!</v>
      </c>
      <c r="P38" s="32" t="e">
        <f t="shared" si="4"/>
        <v>#DIV/0!</v>
      </c>
      <c r="Q38" s="31" t="e">
        <f t="shared" si="5"/>
        <v>#DIV/0!</v>
      </c>
    </row>
    <row r="39" spans="1:17" ht="36.75" hidden="1" customHeight="1" x14ac:dyDescent="0.25">
      <c r="A39" s="30"/>
      <c r="B39" s="19"/>
      <c r="C39" s="19" t="s">
        <v>24</v>
      </c>
      <c r="D39" s="19"/>
      <c r="E39" s="13"/>
      <c r="F39" s="13"/>
      <c r="G39" s="13"/>
      <c r="H39" s="13"/>
      <c r="I39" s="13"/>
      <c r="J39" s="13"/>
      <c r="K39" s="13"/>
      <c r="L39" s="31" t="e">
        <f t="shared" si="0"/>
        <v>#DIV/0!</v>
      </c>
      <c r="M39" s="32">
        <f t="shared" si="1"/>
        <v>0</v>
      </c>
      <c r="N39" s="32" t="e">
        <f t="shared" si="2"/>
        <v>#DIV/0!</v>
      </c>
      <c r="O39" s="32" t="e">
        <f t="shared" si="3"/>
        <v>#DIV/0!</v>
      </c>
      <c r="P39" s="32" t="e">
        <f t="shared" si="4"/>
        <v>#DIV/0!</v>
      </c>
      <c r="Q39" s="31" t="e">
        <f t="shared" si="5"/>
        <v>#DIV/0!</v>
      </c>
    </row>
    <row r="40" spans="1:17" ht="36.75" customHeight="1" x14ac:dyDescent="0.25">
      <c r="A40" s="32">
        <v>16</v>
      </c>
      <c r="B40" s="19" t="s">
        <v>49</v>
      </c>
      <c r="C40" s="19" t="s">
        <v>24</v>
      </c>
      <c r="D40" s="19">
        <v>7</v>
      </c>
      <c r="E40" s="13">
        <v>122.29</v>
      </c>
      <c r="F40" s="13">
        <v>121.68</v>
      </c>
      <c r="G40" s="13">
        <v>124</v>
      </c>
      <c r="H40" s="13"/>
      <c r="I40" s="13"/>
      <c r="J40" s="13"/>
      <c r="K40" s="13"/>
      <c r="L40" s="31">
        <f t="shared" si="0"/>
        <v>122.65666666666668</v>
      </c>
      <c r="M40" s="32">
        <f t="shared" si="1"/>
        <v>3</v>
      </c>
      <c r="N40" s="32">
        <f t="shared" si="2"/>
        <v>1.2026775683171798</v>
      </c>
      <c r="O40" s="32">
        <f t="shared" si="3"/>
        <v>0.98052360381322912</v>
      </c>
      <c r="P40" s="32" t="str">
        <f t="shared" si="4"/>
        <v>ОДНОРОДНЫЕ</v>
      </c>
      <c r="Q40" s="31">
        <f t="shared" si="5"/>
        <v>858.59666666666681</v>
      </c>
    </row>
    <row r="41" spans="1:17" ht="35.25" customHeight="1" x14ac:dyDescent="0.25">
      <c r="A41" s="32">
        <v>17</v>
      </c>
      <c r="B41" s="19" t="s">
        <v>35</v>
      </c>
      <c r="C41" s="19" t="s">
        <v>24</v>
      </c>
      <c r="D41" s="19">
        <v>5</v>
      </c>
      <c r="E41" s="13">
        <v>93.35</v>
      </c>
      <c r="F41" s="13">
        <v>92.89</v>
      </c>
      <c r="G41" s="13">
        <v>95</v>
      </c>
      <c r="H41" s="13"/>
      <c r="I41" s="13"/>
      <c r="J41" s="13"/>
      <c r="K41" s="13"/>
      <c r="L41" s="31">
        <f t="shared" si="0"/>
        <v>93.74666666666667</v>
      </c>
      <c r="M41" s="32">
        <f t="shared" si="1"/>
        <v>3</v>
      </c>
      <c r="N41" s="32">
        <f t="shared" si="2"/>
        <v>1.1095194154828185</v>
      </c>
      <c r="O41" s="32">
        <f t="shared" si="3"/>
        <v>1.1835294575623865</v>
      </c>
      <c r="P41" s="32" t="str">
        <f t="shared" si="4"/>
        <v>ОДНОРОДНЫЕ</v>
      </c>
      <c r="Q41" s="31">
        <f t="shared" si="5"/>
        <v>468.73333333333335</v>
      </c>
    </row>
    <row r="42" spans="1:17" ht="39.75" customHeight="1" x14ac:dyDescent="0.25">
      <c r="A42" s="32">
        <v>18</v>
      </c>
      <c r="B42" s="19" t="s">
        <v>50</v>
      </c>
      <c r="C42" s="19" t="s">
        <v>27</v>
      </c>
      <c r="D42" s="19">
        <v>1600</v>
      </c>
      <c r="E42" s="13">
        <v>1.161</v>
      </c>
      <c r="F42" s="13">
        <v>1.155</v>
      </c>
      <c r="G42" s="13">
        <v>1.17</v>
      </c>
      <c r="H42" s="13"/>
      <c r="I42" s="13"/>
      <c r="J42" s="13"/>
      <c r="K42" s="13"/>
      <c r="L42" s="31">
        <f t="shared" si="0"/>
        <v>1.1619999999999999</v>
      </c>
      <c r="M42" s="32">
        <f t="shared" si="1"/>
        <v>3</v>
      </c>
      <c r="N42" s="32">
        <f t="shared" si="2"/>
        <v>7.549834435270698E-3</v>
      </c>
      <c r="O42" s="32">
        <f t="shared" si="3"/>
        <v>0.64972757618508592</v>
      </c>
      <c r="P42" s="32" t="str">
        <f t="shared" si="4"/>
        <v>ОДНОРОДНЫЕ</v>
      </c>
      <c r="Q42" s="31">
        <f t="shared" si="5"/>
        <v>1859.1999999999998</v>
      </c>
    </row>
    <row r="43" spans="1:17" ht="36.75" customHeight="1" x14ac:dyDescent="0.25">
      <c r="A43" s="32">
        <v>19</v>
      </c>
      <c r="B43" s="19" t="s">
        <v>36</v>
      </c>
      <c r="C43" s="19" t="s">
        <v>24</v>
      </c>
      <c r="D43" s="19">
        <v>8</v>
      </c>
      <c r="E43" s="13">
        <v>127.93</v>
      </c>
      <c r="F43" s="13">
        <v>127.29</v>
      </c>
      <c r="G43" s="13">
        <v>130</v>
      </c>
      <c r="H43" s="13"/>
      <c r="I43" s="13"/>
      <c r="J43" s="13"/>
      <c r="K43" s="13"/>
      <c r="L43" s="31">
        <f t="shared" si="0"/>
        <v>128.40666666666667</v>
      </c>
      <c r="M43" s="32">
        <f t="shared" si="1"/>
        <v>3</v>
      </c>
      <c r="N43" s="32">
        <f t="shared" si="2"/>
        <v>1.4164862630231623</v>
      </c>
      <c r="O43" s="32">
        <f t="shared" si="3"/>
        <v>1.1031251723870741</v>
      </c>
      <c r="P43" s="32" t="str">
        <f t="shared" si="4"/>
        <v>ОДНОРОДНЫЕ</v>
      </c>
      <c r="Q43" s="31">
        <f t="shared" si="5"/>
        <v>1027.2533333333333</v>
      </c>
    </row>
    <row r="44" spans="1:17" ht="35.25" hidden="1" customHeight="1" x14ac:dyDescent="0.25">
      <c r="A44" s="32">
        <v>20</v>
      </c>
      <c r="B44" s="19"/>
      <c r="C44" s="19" t="s">
        <v>24</v>
      </c>
      <c r="D44" s="19"/>
      <c r="E44" s="13"/>
      <c r="F44" s="13"/>
      <c r="G44" s="13"/>
      <c r="H44" s="13"/>
      <c r="I44" s="13"/>
      <c r="J44" s="13"/>
      <c r="K44" s="13"/>
      <c r="L44" s="31" t="e">
        <f t="shared" si="0"/>
        <v>#DIV/0!</v>
      </c>
      <c r="M44" s="32">
        <f t="shared" si="1"/>
        <v>0</v>
      </c>
      <c r="N44" s="32" t="e">
        <f t="shared" si="2"/>
        <v>#DIV/0!</v>
      </c>
      <c r="O44" s="32" t="e">
        <f t="shared" si="3"/>
        <v>#DIV/0!</v>
      </c>
      <c r="P44" s="32" t="e">
        <f t="shared" si="4"/>
        <v>#DIV/0!</v>
      </c>
      <c r="Q44" s="31" t="e">
        <f t="shared" si="5"/>
        <v>#DIV/0!</v>
      </c>
    </row>
    <row r="45" spans="1:17" ht="39.75" hidden="1" customHeight="1" x14ac:dyDescent="0.25">
      <c r="A45" s="32">
        <v>21</v>
      </c>
      <c r="B45" s="19"/>
      <c r="C45" s="19" t="s">
        <v>24</v>
      </c>
      <c r="D45" s="19"/>
      <c r="E45" s="13"/>
      <c r="F45" s="13"/>
      <c r="G45" s="13"/>
      <c r="H45" s="13"/>
      <c r="I45" s="13"/>
      <c r="J45" s="13"/>
      <c r="K45" s="13"/>
      <c r="L45" s="31" t="e">
        <f t="shared" si="0"/>
        <v>#DIV/0!</v>
      </c>
      <c r="M45" s="32">
        <f t="shared" si="1"/>
        <v>0</v>
      </c>
      <c r="N45" s="32" t="e">
        <f t="shared" si="2"/>
        <v>#DIV/0!</v>
      </c>
      <c r="O45" s="32" t="e">
        <f t="shared" si="3"/>
        <v>#DIV/0!</v>
      </c>
      <c r="P45" s="32" t="e">
        <f t="shared" si="4"/>
        <v>#DIV/0!</v>
      </c>
      <c r="Q45" s="31" t="e">
        <f t="shared" si="5"/>
        <v>#DIV/0!</v>
      </c>
    </row>
    <row r="47" spans="1:17" ht="15" customHeight="1" x14ac:dyDescent="0.25">
      <c r="A47" s="45" t="s">
        <v>56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1:17" ht="15" customHeight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ht="15" customHeight="1" x14ac:dyDescent="0.25">
      <c r="A49" s="47" t="s">
        <v>32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1:17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2" spans="1:17" x14ac:dyDescent="0.25">
      <c r="A52" s="47" t="s">
        <v>57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</sheetData>
  <mergeCells count="17">
    <mergeCell ref="A49:Q50"/>
    <mergeCell ref="A52:O52"/>
    <mergeCell ref="P18:P19"/>
    <mergeCell ref="A18:A19"/>
    <mergeCell ref="B18:B19"/>
    <mergeCell ref="C18:D18"/>
    <mergeCell ref="A47:Q48"/>
    <mergeCell ref="N12:O12"/>
    <mergeCell ref="B14:P14"/>
    <mergeCell ref="D15:L15"/>
    <mergeCell ref="Q18:Q19"/>
    <mergeCell ref="A17:B17"/>
    <mergeCell ref="C17:D17"/>
    <mergeCell ref="L18:L19"/>
    <mergeCell ref="M18:M19"/>
    <mergeCell ref="N18:N19"/>
    <mergeCell ref="O18:O19"/>
  </mergeCells>
  <conditionalFormatting sqref="P20:P45">
    <cfRule type="containsText" dxfId="11" priority="52" operator="containsText" text="НЕ">
      <formula>NOT(ISERROR(SEARCH("НЕ",P20)))</formula>
    </cfRule>
    <cfRule type="containsText" dxfId="10" priority="53" operator="containsText" text="ОДНОРОДНЫЕ">
      <formula>NOT(ISERROR(SEARCH("ОДНОРОДНЫЕ",P20)))</formula>
    </cfRule>
    <cfRule type="containsText" dxfId="9" priority="54" operator="containsText" text="НЕОДНОРОДНЫЕ">
      <formula>NOT(ISERROR(SEARCH("НЕОДНОРОДНЫЕ",P20)))</formula>
    </cfRule>
  </conditionalFormatting>
  <conditionalFormatting sqref="P20:P45">
    <cfRule type="containsText" dxfId="8" priority="49" operator="containsText" text="НЕОДНОРОДНЫЕ">
      <formula>NOT(ISERROR(SEARCH("НЕОДНОРОДНЫЕ",P20)))</formula>
    </cfRule>
    <cfRule type="containsText" dxfId="7" priority="50" operator="containsText" text="ОДНОРОДНЫЕ">
      <formula>NOT(ISERROR(SEARCH("ОДНОРОДНЫЕ",P20)))</formula>
    </cfRule>
    <cfRule type="containsText" dxfId="6" priority="51" operator="containsText" text="НЕОДНОРОДНЫЕ">
      <formula>NOT(ISERROR(SEARCH("НЕОДНОРОДНЫЕ",P20)))</formula>
    </cfRule>
  </conditionalFormatting>
  <conditionalFormatting sqref="P43:P45">
    <cfRule type="containsText" dxfId="5" priority="4" operator="containsText" text="НЕ">
      <formula>NOT(ISERROR(SEARCH("НЕ",P43)))</formula>
    </cfRule>
    <cfRule type="containsText" dxfId="4" priority="5" operator="containsText" text="ОДНОРОДНЫЕ">
      <formula>NOT(ISERROR(SEARCH("ОДНОРОДНЫЕ",P43)))</formula>
    </cfRule>
    <cfRule type="containsText" dxfId="3" priority="6" operator="containsText" text="НЕОДНОРОДНЫЕ">
      <formula>NOT(ISERROR(SEARCH("НЕОДНОРОДНЫЕ",P43)))</formula>
    </cfRule>
  </conditionalFormatting>
  <conditionalFormatting sqref="P43:P45">
    <cfRule type="containsText" dxfId="2" priority="1" operator="containsText" text="НЕОДНОРОДНЫЕ">
      <formula>NOT(ISERROR(SEARCH("НЕОДНОРОДНЫЕ",P43)))</formula>
    </cfRule>
    <cfRule type="containsText" dxfId="1" priority="2" operator="containsText" text="ОДНОРОДНЫЕ">
      <formula>NOT(ISERROR(SEARCH("ОДНОРОДНЫЕ",P43)))</formula>
    </cfRule>
    <cfRule type="containsText" dxfId="0" priority="3" operator="containsText" text="НЕОДНОРОДНЫЕ">
      <formula>NOT(ISERROR(SEARCH("НЕОДНОРОДНЫЕ",P43)))</formula>
    </cfRule>
  </conditionalFormatting>
  <pageMargins left="0.31496062992125984" right="0.19685039370078741" top="0.35433070866141736" bottom="0.35433070866141736" header="0.11811023622047245" footer="0.11811023622047245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2022-06-29T06:49:44Z</dcterms:modified>
</cp:coreProperties>
</file>