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1" l="1"/>
  <c r="F21" i="1"/>
  <c r="E21" i="1"/>
  <c r="L20" i="1"/>
  <c r="K20" i="1"/>
  <c r="J20" i="1"/>
  <c r="K21" i="1" l="1"/>
  <c r="L21" i="1"/>
  <c r="J21" i="1"/>
  <c r="O21" i="1" s="1"/>
  <c r="M20" i="1"/>
  <c r="N20" i="1" s="1"/>
  <c r="O20" i="1"/>
  <c r="C17" i="1" l="1"/>
  <c r="M21" i="1"/>
  <c r="N21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<sst xmlns="http://schemas.openxmlformats.org/spreadsheetml/2006/main" count="43" uniqueCount="39">
  <si>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</si>
  <si>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</si>
  <si>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</si>
  <si>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</si>
  <si>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</si>
  <si>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</si>
  <si>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</si>
  <si>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</si>
  <si>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</si>
  <si>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</si>
  <si>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</si>
  <si>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</si>
  <si>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</si>
  <si>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</si>
  <si>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</si>
  <si>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</si>
  <si>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</si>
  <si>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</si>
  <si>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</si>
  <si>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</si>
  <si>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</si>
  <si>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</si>
  <si>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</si>
  <si>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</si>
  <si>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</si>
  <si>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уп.</t>
  </si>
  <si>
    <t>тест-полоски для полуавтоматического анализатора мочи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</si>
  <si>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</si>
  <si>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</si>
  <si>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264 000,00 (двести шестьдесят четыре тысячи) рублей.</t>
  </si>
  <si>
    <t>КП вх.2658-06/22 от 06.06.2022</t>
  </si>
  <si>
    <t>КП вх.2657-06/22 от 06.06.2022</t>
  </si>
  <si>
    <t>КП вх.2656-06/22 от 06.06.2022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</si>
  <si>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</si>
  <si>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</si>
  <si>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</si>
  <si>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</si>
  <si>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108-22</t>
  </si>
  <si>
    <t>на поставку тест полосок для мочевых анализаторов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</si>
</sst>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28" t="s">
        <v>33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28" t="s">
        <v>34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28" t="s">
        <v>38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28" t="s">
        <v>35</v>
      </c>
    </row>
    <row r="5" spans="1:15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28" t="s">
        <v>36</v>
      </c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28" t="s">
        <v>37</v>
      </c>
    </row>
    <row r="7" spans="1:15" s="25" customFormat="1" x14ac:dyDescent="0.25">
      <c r="A7" s="27"/>
      <c r="B7" s="27"/>
      <c r="C7" s="27"/>
      <c r="D7" s="27"/>
      <c r="E7" s="26"/>
      <c r="F7" s="26"/>
      <c r="G7" s="26"/>
      <c r="H7" s="26"/>
      <c r="I7" s="26"/>
      <c r="J7" s="26"/>
      <c r="K7" s="27"/>
      <c r="L7" s="27"/>
      <c r="M7" s="27"/>
      <c r="N7" s="27"/>
      <c r="O7" s="28"/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7" t="s">
        <v>16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4"/>
      <c r="K9" s="9"/>
      <c r="L9" s="9"/>
      <c r="M9" s="9"/>
      <c r="N9" s="9"/>
      <c r="O9" s="8" t="s">
        <v>21</v>
      </c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8" t="s">
        <v>17</v>
      </c>
    </row>
    <row r="11" spans="1:15" s="6" customForma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9"/>
      <c r="M11" s="9"/>
      <c r="N11" s="9"/>
      <c r="O11" s="4"/>
    </row>
    <row r="12" spans="1:15" s="6" customFormat="1" ht="28.9" customHeight="1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11" t="s">
        <v>20</v>
      </c>
      <c r="M12" s="11"/>
      <c r="N12" s="9"/>
      <c r="O12" s="4" t="s">
        <v>18</v>
      </c>
    </row>
    <row r="13" spans="1:15" x14ac:dyDescent="0.25">
      <c r="A13" s="9"/>
      <c r="B13" s="9"/>
      <c r="C13" s="9"/>
      <c r="D13" s="9"/>
      <c r="E13" s="4"/>
      <c r="F13" s="4"/>
      <c r="G13" s="4"/>
      <c r="H13" s="4"/>
      <c r="I13" s="4"/>
      <c r="J13" s="4"/>
      <c r="K13" s="9"/>
      <c r="L13" s="9"/>
      <c r="M13" s="9"/>
      <c r="N13" s="9"/>
      <c r="O13" s="4"/>
    </row>
    <row r="14" spans="1:15" x14ac:dyDescent="0.25">
      <c r="A14" s="9"/>
      <c r="B14" s="11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4"/>
    </row>
    <row r="15" spans="1:15" hidden="1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x14ac:dyDescent="0.25">
      <c r="A16" s="9"/>
      <c r="B16" s="9"/>
      <c r="C16" s="9"/>
      <c r="D16" s="9"/>
      <c r="E16" s="4"/>
      <c r="F16" s="4"/>
      <c r="G16" s="4"/>
      <c r="H16" s="4"/>
      <c r="I16" s="4"/>
      <c r="J16" s="4"/>
      <c r="K16" s="9"/>
      <c r="L16" s="9"/>
      <c r="M16" s="9"/>
      <c r="N16" s="9"/>
      <c r="O16" s="4"/>
    </row>
    <row r="17" spans="1:15" s="5" customFormat="1" ht="55.9" customHeight="1" x14ac:dyDescent="0.25">
      <c r="A17" s="12" t="s">
        <v>14</v>
      </c>
      <c r="B17" s="13"/>
      <c r="C17" s="14">
        <f>SUMIF(O20:O21,"&gt;0")</f>
        <v>268640</v>
      </c>
      <c r="D17" s="13"/>
      <c r="E17" s="15" t="s">
        <v>30</v>
      </c>
      <c r="F17" s="15" t="s">
        <v>31</v>
      </c>
      <c r="G17" s="15" t="s">
        <v>32</v>
      </c>
      <c r="H17" s="16"/>
      <c r="I17" s="15"/>
      <c r="J17" s="15"/>
      <c r="K17" s="17"/>
      <c r="L17" s="17"/>
      <c r="M17" s="17"/>
      <c r="N17" s="17"/>
      <c r="O17" s="15"/>
    </row>
    <row r="18" spans="1:15" s="5" customFormat="1" ht="30" customHeight="1" x14ac:dyDescent="0.25">
      <c r="A18" s="18" t="s">
        <v>0</v>
      </c>
      <c r="B18" s="18" t="s">
        <v>1</v>
      </c>
      <c r="C18" s="18" t="s">
        <v>2</v>
      </c>
      <c r="D18" s="18"/>
      <c r="E18" s="15" t="s">
        <v>5</v>
      </c>
      <c r="F18" s="15" t="s">
        <v>7</v>
      </c>
      <c r="G18" s="15" t="s">
        <v>8</v>
      </c>
      <c r="H18" s="15" t="s">
        <v>22</v>
      </c>
      <c r="I18" s="15" t="s">
        <v>23</v>
      </c>
      <c r="J18" s="19" t="s">
        <v>15</v>
      </c>
      <c r="K18" s="18" t="s">
        <v>11</v>
      </c>
      <c r="L18" s="18" t="s">
        <v>12</v>
      </c>
      <c r="M18" s="18" t="s">
        <v>13</v>
      </c>
      <c r="N18" s="18" t="s">
        <v>9</v>
      </c>
      <c r="O18" s="20" t="s">
        <v>10</v>
      </c>
    </row>
    <row r="19" spans="1:15" s="5" customFormat="1" ht="30" x14ac:dyDescent="0.25">
      <c r="A19" s="18"/>
      <c r="B19" s="18"/>
      <c r="C19" s="17" t="s">
        <v>3</v>
      </c>
      <c r="D19" s="17" t="s">
        <v>4</v>
      </c>
      <c r="E19" s="15" t="s">
        <v>6</v>
      </c>
      <c r="F19" s="15" t="s">
        <v>6</v>
      </c>
      <c r="G19" s="15" t="s">
        <v>6</v>
      </c>
      <c r="H19" s="15" t="s">
        <v>6</v>
      </c>
      <c r="I19" s="15" t="s">
        <v>6</v>
      </c>
      <c r="J19" s="21"/>
      <c r="K19" s="18"/>
      <c r="L19" s="18"/>
      <c r="M19" s="18"/>
      <c r="N19" s="18"/>
      <c r="O19" s="20"/>
    </row>
    <row r="20" spans="1:15" s="5" customFormat="1" ht="47.45" customHeight="1" x14ac:dyDescent="0.25">
      <c r="A20" s="17">
        <v>1</v>
      </c>
      <c r="B20" s="17" t="s">
        <v>26</v>
      </c>
      <c r="C20" s="17" t="s">
        <v>25</v>
      </c>
      <c r="D20" s="22">
        <v>150</v>
      </c>
      <c r="E20" s="15">
        <v>1812.8</v>
      </c>
      <c r="F20" s="15">
        <v>1800</v>
      </c>
      <c r="G20" s="15">
        <v>1760</v>
      </c>
      <c r="H20" s="15"/>
      <c r="I20" s="15"/>
      <c r="J20" s="15">
        <f t="shared" ref="J20:J21" si="0">AVERAGE(E20:I20)</f>
        <v>1790.9333333333334</v>
      </c>
      <c r="K20" s="17">
        <f t="shared" ref="K20:K21" si="1">COUNT(E20:I20)</f>
        <v>3</v>
      </c>
      <c r="L20" s="17">
        <f t="shared" ref="L20:L21" si="2">STDEV(E20:I20)</f>
        <v>27.542936178507411</v>
      </c>
      <c r="M20" s="17">
        <f t="shared" ref="M20:M21" si="3">L20/J20*100</f>
        <v>1.5379096287880105</v>
      </c>
      <c r="N20" s="17" t="str">
        <f t="shared" ref="N20:N21" si="4">IF(M20&lt;33,"ОДНОРОДНЫЕ","НЕОДНОРОДНЫЕ")</f>
        <v>ОДНОРОДНЫЕ</v>
      </c>
      <c r="O20" s="15">
        <f t="shared" ref="O20:O21" si="5">D20*J20</f>
        <v>268640</v>
      </c>
    </row>
    <row r="21" spans="1:15" s="5" customFormat="1" ht="30" x14ac:dyDescent="0.25">
      <c r="A21" s="17">
        <v>2</v>
      </c>
      <c r="B21" s="17" t="s">
        <v>27</v>
      </c>
      <c r="C21" s="17"/>
      <c r="D21" s="22"/>
      <c r="E21" s="15">
        <f>D20*E20</f>
        <v>271920</v>
      </c>
      <c r="F21" s="15">
        <f>D20*F20</f>
        <v>270000</v>
      </c>
      <c r="G21" s="15">
        <f>D20*G20</f>
        <v>264000</v>
      </c>
      <c r="H21" s="15"/>
      <c r="I21" s="15"/>
      <c r="J21" s="15">
        <f t="shared" si="0"/>
        <v>268640</v>
      </c>
      <c r="K21" s="17">
        <f t="shared" si="1"/>
        <v>3</v>
      </c>
      <c r="L21" s="17">
        <f t="shared" si="2"/>
        <v>4131.4404267761138</v>
      </c>
      <c r="M21" s="17">
        <f t="shared" si="3"/>
        <v>1.5379096287880114</v>
      </c>
      <c r="N21" s="17" t="str">
        <f t="shared" si="4"/>
        <v>ОДНОРОДНЫЕ</v>
      </c>
      <c r="O21" s="15">
        <f t="shared" si="5"/>
        <v>0</v>
      </c>
    </row>
    <row r="22" spans="1:15" s="6" customFormat="1" x14ac:dyDescent="0.25">
      <c r="A22" s="9"/>
      <c r="B22" s="9"/>
      <c r="C22" s="9"/>
      <c r="D22" s="9"/>
      <c r="E22" s="4"/>
      <c r="F22" s="4"/>
      <c r="G22" s="4"/>
      <c r="H22" s="4"/>
      <c r="I22" s="4"/>
      <c r="J22" s="4"/>
      <c r="K22" s="9"/>
      <c r="L22" s="9"/>
      <c r="M22" s="9"/>
      <c r="N22" s="9"/>
      <c r="O22" s="4"/>
    </row>
    <row r="23" spans="1:15" s="10" customFormat="1" ht="35.450000000000003" customHeight="1" x14ac:dyDescent="0.25">
      <c r="A23" s="23" t="s">
        <v>28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5" s="10" customFormat="1" ht="35.450000000000003" customHeight="1" x14ac:dyDescent="0.25">
      <c r="A24" s="23" t="s">
        <v>24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 s="10" customForma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s="10" customFormat="1" ht="32.450000000000003" customHeight="1" x14ac:dyDescent="0.25">
      <c r="A26" s="24" t="s">
        <v>29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</sheetData>
  <mergeCells count="17">
    <mergeCell ref="A26:O26"/>
    <mergeCell ref="L12:M12"/>
    <mergeCell ref="B14:N14"/>
    <mergeCell ref="A23:O23"/>
    <mergeCell ref="A24:O24"/>
    <mergeCell ref="A25:O25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21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1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2022-06-14T02:56:02Z</dcterms:modified>
</cp:coreProperties>
</file>