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2" i="1" s="1"/>
  <c r="O22" i="1" s="1"/>
  <c r="L22" i="1"/>
  <c r="K22" i="1"/>
  <c r="L20" i="1"/>
  <c r="K20" i="1"/>
  <c r="J20" i="1"/>
  <c r="K21" i="1" l="1"/>
  <c r="L21" i="1"/>
  <c r="J21" i="1"/>
  <c r="O21" i="1" s="1"/>
  <c r="M20" i="1"/>
  <c r="N20" i="1" s="1"/>
  <c r="M22" i="1"/>
  <c r="N22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<sst xmlns="http://schemas.openxmlformats.org/spreadsheetml/2006/main" count="43" uniqueCount="39">
  <si>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</si>
  <si>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</si>
  <si>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</si>
  <si>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</si>
  <si>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</si>
  <si>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</si>
  <si>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</si>
  <si>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</si>
  <si>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</si>
  <si>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</si>
  <si>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</si>
  <si>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</si>
  <si>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</si>
  <si>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</si>
  <si>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</si>
  <si>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</si>
  <si>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</si>
  <si>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</si>
  <si>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</si>
  <si>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</si>
  <si>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</si>
  <si>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</si>
  <si>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</si>
  <si>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</si>
  <si>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</si>
  <si>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бахилы медицинские одноразовые</t>
  </si>
  <si>
    <t>пар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</si>
  <si>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</si>
  <si>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</si>
  <si>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КП вх.2937-06/22 от 24.06.2022</t>
  </si>
  <si>
    <t>КП вх.2936-06/22 от 24.06.2022</t>
  </si>
  <si>
    <t>КП вх.2935-06/22 от 24.06.2022</t>
  </si>
  <si>
    <t>Исходя из имеющегося у Заказчика объёма финансового обеспечения для осуществления закупки НМЦД устанавливается в размере  21 450,00 (двадцать одна тысяча четыреста пятьдесят)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</si>
  <si>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</si>
  <si>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</si>
  <si>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</si>
  <si>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</si>
  <si>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132-22</t>
  </si>
  <si>
    <t>на поставку бахил медицинских одноразовых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</si>
</sst>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L13" sqref="L1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27" t="s">
        <v>33</v>
      </c>
    </row>
    <row r="2" spans="1:1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27" t="s">
        <v>34</v>
      </c>
    </row>
    <row r="3" spans="1:15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27" t="s">
        <v>38</v>
      </c>
    </row>
    <row r="4" spans="1:15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27" t="s">
        <v>35</v>
      </c>
    </row>
    <row r="5" spans="1:15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27" t="s">
        <v>36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27" t="s">
        <v>37</v>
      </c>
    </row>
    <row r="7" spans="1:15" s="28" customFormat="1" x14ac:dyDescent="0.25">
      <c r="A7" s="30"/>
      <c r="B7" s="30"/>
      <c r="C7" s="30"/>
      <c r="D7" s="30"/>
      <c r="E7" s="29"/>
      <c r="F7" s="29"/>
      <c r="G7" s="29"/>
      <c r="H7" s="29"/>
      <c r="I7" s="29"/>
      <c r="J7" s="29"/>
      <c r="K7" s="30"/>
      <c r="L7" s="30"/>
      <c r="M7" s="30"/>
      <c r="N7" s="30"/>
      <c r="O7" s="31"/>
    </row>
    <row r="8" spans="1:15" s="5" customFormat="1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6" t="s">
        <v>16</v>
      </c>
    </row>
    <row r="9" spans="1:15" s="5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21</v>
      </c>
    </row>
    <row r="10" spans="1:15" s="5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7" t="s">
        <v>17</v>
      </c>
    </row>
    <row r="11" spans="1:15" s="5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</row>
    <row r="12" spans="1:15" s="5" customFormat="1" ht="28.9" customHeigh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7" t="s">
        <v>20</v>
      </c>
      <c r="M12" s="17"/>
      <c r="N12" s="14"/>
      <c r="O12" s="4" t="s">
        <v>18</v>
      </c>
    </row>
    <row r="13" spans="1:15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</row>
    <row r="14" spans="1:15" x14ac:dyDescent="0.25">
      <c r="A14" s="14"/>
      <c r="B14" s="17" t="s">
        <v>19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"/>
    </row>
    <row r="15" spans="1:15" hidden="1" x14ac:dyDescent="0.25">
      <c r="A15" s="14"/>
      <c r="B15" s="14"/>
      <c r="C15" s="14"/>
      <c r="D15" s="1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</row>
    <row r="16" spans="1:15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s="8" customFormat="1" ht="28.5" customHeight="1" x14ac:dyDescent="0.25">
      <c r="A17" s="19" t="s">
        <v>14</v>
      </c>
      <c r="B17" s="20"/>
      <c r="C17" s="21">
        <f>SUMIF(O20:O22,"&gt;0")</f>
        <v>22650</v>
      </c>
      <c r="D17" s="20"/>
      <c r="E17" s="10" t="s">
        <v>29</v>
      </c>
      <c r="F17" s="10" t="s">
        <v>30</v>
      </c>
      <c r="G17" s="10" t="s">
        <v>31</v>
      </c>
      <c r="H17" s="10"/>
      <c r="I17" s="10"/>
      <c r="J17" s="15"/>
      <c r="K17" s="16"/>
      <c r="L17" s="16"/>
      <c r="M17" s="16"/>
      <c r="N17" s="16"/>
      <c r="O17" s="15"/>
    </row>
    <row r="18" spans="1:15" s="8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22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18" t="s">
        <v>10</v>
      </c>
    </row>
    <row r="19" spans="1:15" s="8" customFormat="1" ht="30" x14ac:dyDescent="0.25">
      <c r="A19" s="24"/>
      <c r="B19" s="24"/>
      <c r="C19" s="16" t="s">
        <v>3</v>
      </c>
      <c r="D19" s="16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23"/>
      <c r="K19" s="24"/>
      <c r="L19" s="24"/>
      <c r="M19" s="24"/>
      <c r="N19" s="24"/>
      <c r="O19" s="18"/>
    </row>
    <row r="20" spans="1:15" s="8" customFormat="1" ht="30" customHeight="1" x14ac:dyDescent="0.25">
      <c r="A20" s="16">
        <v>1</v>
      </c>
      <c r="B20" s="11" t="s">
        <v>25</v>
      </c>
      <c r="C20" s="16" t="s">
        <v>26</v>
      </c>
      <c r="D20" s="12">
        <v>15000</v>
      </c>
      <c r="E20" s="15">
        <v>1.6</v>
      </c>
      <c r="F20" s="15">
        <v>1.5</v>
      </c>
      <c r="G20" s="15">
        <v>1.43</v>
      </c>
      <c r="H20" s="15"/>
      <c r="I20" s="15"/>
      <c r="J20" s="15">
        <f t="shared" ref="J20:J22" si="0">AVERAGE(E20:I20)</f>
        <v>1.51</v>
      </c>
      <c r="K20" s="16">
        <f t="shared" ref="K20:K22" si="1">COUNT(E20:I20)</f>
        <v>3</v>
      </c>
      <c r="L20" s="16">
        <f t="shared" ref="L20:L22" si="2">STDEV(E20:I20)</f>
        <v>8.5440037453175383E-2</v>
      </c>
      <c r="M20" s="16">
        <f t="shared" ref="M20:M22" si="3">L20/J20*100</f>
        <v>5.6582806260381053</v>
      </c>
      <c r="N20" s="16" t="str">
        <f t="shared" ref="N20:N22" si="4">IF(M20&lt;33,"ОДНОРОДНЫЕ","НЕОДНОРОДНЫЕ")</f>
        <v>ОДНОРОДНЫЕ</v>
      </c>
      <c r="O20" s="15">
        <f t="shared" ref="O20:O22" si="5">D20*J20</f>
        <v>22650</v>
      </c>
    </row>
    <row r="21" spans="1:15" s="8" customFormat="1" ht="31.15" hidden="1" customHeight="1" x14ac:dyDescent="0.25">
      <c r="A21" s="16">
        <v>2</v>
      </c>
      <c r="B21" s="11"/>
      <c r="C21" s="16"/>
      <c r="D21" s="12"/>
      <c r="E21" s="15"/>
      <c r="F21" s="15"/>
      <c r="G21" s="15"/>
      <c r="H21" s="15"/>
      <c r="I21" s="15"/>
      <c r="J21" s="15" t="e">
        <f t="shared" si="0"/>
        <v>#DIV/0!</v>
      </c>
      <c r="K21" s="16">
        <f t="shared" si="1"/>
        <v>0</v>
      </c>
      <c r="L21" s="16" t="e">
        <f t="shared" si="2"/>
        <v>#DIV/0!</v>
      </c>
      <c r="M21" s="16" t="e">
        <f t="shared" si="3"/>
        <v>#DIV/0!</v>
      </c>
      <c r="N21" s="16" t="e">
        <f t="shared" si="4"/>
        <v>#DIV/0!</v>
      </c>
      <c r="O21" s="15" t="e">
        <f t="shared" si="5"/>
        <v>#DIV/0!</v>
      </c>
    </row>
    <row r="22" spans="1:15" s="8" customFormat="1" ht="16.899999999999999" customHeight="1" x14ac:dyDescent="0.25">
      <c r="A22" s="16"/>
      <c r="B22" s="16" t="s">
        <v>28</v>
      </c>
      <c r="C22" s="16"/>
      <c r="D22" s="13"/>
      <c r="E22" s="15">
        <f>D20*E20</f>
        <v>24000</v>
      </c>
      <c r="F22" s="15">
        <f>D20*F20</f>
        <v>22500</v>
      </c>
      <c r="G22" s="15">
        <f>D20*G20</f>
        <v>21450</v>
      </c>
      <c r="H22" s="15"/>
      <c r="I22" s="15"/>
      <c r="J22" s="15">
        <f t="shared" si="0"/>
        <v>22650</v>
      </c>
      <c r="K22" s="16">
        <f t="shared" si="1"/>
        <v>3</v>
      </c>
      <c r="L22" s="16">
        <f t="shared" si="2"/>
        <v>1281.6005617976298</v>
      </c>
      <c r="M22" s="16">
        <f t="shared" si="3"/>
        <v>5.6582806260381009</v>
      </c>
      <c r="N22" s="16" t="str">
        <f t="shared" si="4"/>
        <v>ОДНОРОДНЫЕ</v>
      </c>
      <c r="O22" s="15">
        <f t="shared" si="5"/>
        <v>0</v>
      </c>
    </row>
    <row r="23" spans="1:15" s="9" customFormat="1" x14ac:dyDescent="0.25">
      <c r="A23" s="14"/>
      <c r="B23" s="14"/>
      <c r="C23" s="14"/>
      <c r="D23" s="14"/>
      <c r="E23" s="4"/>
      <c r="F23" s="4"/>
      <c r="G23" s="4"/>
      <c r="H23" s="4"/>
      <c r="I23" s="4"/>
      <c r="J23" s="4"/>
      <c r="K23" s="14"/>
      <c r="L23" s="14"/>
      <c r="M23" s="14"/>
      <c r="N23" s="14"/>
      <c r="O23" s="4"/>
    </row>
    <row r="24" spans="1:15" s="9" customFormat="1" ht="25.15" customHeight="1" x14ac:dyDescent="0.25">
      <c r="A24" s="25" t="s">
        <v>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9" customFormat="1" ht="35.25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9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s="9" customFormat="1" ht="18" customHeight="1" x14ac:dyDescent="0.25">
      <c r="A27" s="26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</sheetData>
  <mergeCells count="17">
    <mergeCell ref="C18:D18"/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2022-07-19T05:46:17Z</dcterms:modified>
</cp:coreProperties>
</file>