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N22" i="1" l="1"/>
  <c r="L21" i="1" l="1"/>
  <c r="K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<sst xmlns="http://schemas.openxmlformats.org/spreadsheetml/2006/main" count="42" uniqueCount="38">
  <si>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</si>
  <si>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</si>
  <si>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</si>
  <si>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</si>
  <si>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</si>
  <si>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</si>
  <si>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</si>
  <si>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</si>
  <si>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</si>
  <si>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</si>
  <si>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</si>
  <si>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</si>
  <si>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</si>
  <si>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</si>
  <si>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</si>
  <si>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</si>
  <si>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</si>
  <si>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</si>
  <si>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</si>
  <si>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</si>
  <si>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</si>
  <si>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</si>
  <si>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</si>
  <si>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</si>
  <si>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</si>
  <si>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</si>
  <si>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</si>
  <si>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</si>
  <si>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</si>
  <si>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</si>
  <si>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усл.ед.</t>
  </si>
  <si>
    <t>Исходя из имеющегося у Заказчика объёма финансового обеспечения для осуществления закупки НМЦД устанавливается в размере 1 790 000,00 руб. (один миллион семьсот девяносто тысяч рублей)</t>
  </si>
  <si>
    <t>на поставку оказание услуг по техническому обслуживанию компьютерного томографа. путем запроса котировок</t>
  </si>
  <si>
    <t>Оказание услуг по техническому обслуживанию компьютерного томографа</t>
  </si>
  <si>
    <t>КП вх.6754-12/22 от 13.12.2022</t>
  </si>
  <si>
    <t>КП вх.6734-12/22 от 13.12.2022</t>
  </si>
  <si>
    <t>КП вх.6735-12/22 от 13.12.2022</t>
  </si>
  <si>
    <t>№320-22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</si>
</sst>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P13" sqref="P13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32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37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9" t="s">
        <v>20</v>
      </c>
      <c r="M13" s="29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9" t="s">
        <v>19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3" t="s">
        <v>14</v>
      </c>
      <c r="B18" s="34"/>
      <c r="C18" s="35"/>
      <c r="D18" s="34"/>
      <c r="E18" s="15" t="s">
        <v>34</v>
      </c>
      <c r="F18" s="15" t="s">
        <v>35</v>
      </c>
      <c r="G18" s="15" t="s">
        <v>36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26" t="s">
        <v>0</v>
      </c>
      <c r="B19" s="26" t="s">
        <v>1</v>
      </c>
      <c r="C19" s="26" t="s">
        <v>2</v>
      </c>
      <c r="D19" s="26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6" t="s">
        <v>15</v>
      </c>
      <c r="K19" s="26" t="s">
        <v>11</v>
      </c>
      <c r="L19" s="26" t="s">
        <v>12</v>
      </c>
      <c r="M19" s="26" t="s">
        <v>13</v>
      </c>
      <c r="N19" s="26" t="s">
        <v>9</v>
      </c>
      <c r="O19" s="32" t="s">
        <v>10</v>
      </c>
    </row>
    <row r="20" spans="1:17" s="6" customFormat="1" ht="30" x14ac:dyDescent="0.25">
      <c r="A20" s="27"/>
      <c r="B20" s="27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7"/>
      <c r="K20" s="26"/>
      <c r="L20" s="26"/>
      <c r="M20" s="26"/>
      <c r="N20" s="26"/>
      <c r="O20" s="32"/>
    </row>
    <row r="21" spans="1:17" s="6" customFormat="1" ht="38.25" x14ac:dyDescent="0.25">
      <c r="A21" s="22">
        <v>1</v>
      </c>
      <c r="B21" s="21" t="s">
        <v>33</v>
      </c>
      <c r="C21" s="23" t="s">
        <v>30</v>
      </c>
      <c r="D21" s="11">
        <v>1</v>
      </c>
      <c r="E21" s="19">
        <v>1950000</v>
      </c>
      <c r="F21" s="16">
        <v>1800000</v>
      </c>
      <c r="G21" s="16">
        <v>1790000</v>
      </c>
      <c r="H21" s="16"/>
      <c r="I21" s="16"/>
      <c r="J21" s="16">
        <f>AVERAGE(E21:I21)</f>
        <v>1846666.6666666667</v>
      </c>
      <c r="K21" s="17">
        <f>COUNT(E21:I21)</f>
        <v>3</v>
      </c>
      <c r="L21" s="17">
        <f>STDEV(E21:I21)</f>
        <v>89628.864398325008</v>
      </c>
      <c r="M21" s="17">
        <f t="shared" ref="M21" si="0">L21/J21*100</f>
        <v>4.8535486136277077</v>
      </c>
      <c r="N21" s="17" t="str">
        <f t="shared" ref="N21:N22" si="1">IF(M21&lt;33,"ОДНОРОДНЫЕ","НЕОДНОРОДНЫЕ")</f>
        <v>ОДНОРОДНЫЕ</v>
      </c>
      <c r="O21" s="16">
        <f>D21*J21</f>
        <v>1846666.6666666667</v>
      </c>
    </row>
    <row r="22" spans="1:17" s="6" customFormat="1" x14ac:dyDescent="0.25">
      <c r="A22" s="22"/>
      <c r="B22" s="24"/>
      <c r="C22" s="22"/>
      <c r="D22" s="20"/>
      <c r="E22" s="16"/>
      <c r="F22" s="25"/>
      <c r="G22" s="25"/>
      <c r="H22" s="16"/>
      <c r="I22" s="16"/>
      <c r="J22" s="16"/>
      <c r="K22" s="17"/>
      <c r="L22" s="17"/>
      <c r="M22" s="17"/>
      <c r="N22" s="17" t="str">
        <f t="shared" si="1"/>
        <v>ОДНОРОДНЫЕ</v>
      </c>
      <c r="O22" s="16">
        <f>SUM(O21:O21)</f>
        <v>1846666.6666666667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30" t="s">
        <v>25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7" s="10" customFormat="1" ht="33.6" customHeight="1" x14ac:dyDescent="0.25">
      <c r="A25" s="31" t="s">
        <v>24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7" s="10" customFormat="1" ht="15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7" s="10" customFormat="1" ht="31.9" customHeight="1" x14ac:dyDescent="0.25">
      <c r="A27" s="28" t="s">
        <v>31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4"/>
      <c r="Q27" s="14"/>
    </row>
  </sheetData>
  <mergeCells count="17"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7:O27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2022-12-16T03:03:13Z</dcterms:modified>
</cp:coreProperties>
</file>