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6" i="1" l="1"/>
  <c r="N27" i="1"/>
  <c r="O27" i="1" s="1"/>
  <c r="P27" i="1" s="1"/>
  <c r="N28" i="1"/>
  <c r="N29" i="1"/>
  <c r="O29" i="1" s="1"/>
  <c r="P29" i="1" s="1"/>
  <c r="N30" i="1"/>
  <c r="O30" i="1" s="1"/>
  <c r="P30" i="1" s="1"/>
  <c r="N31" i="1"/>
  <c r="O31" i="1" s="1"/>
  <c r="P31" i="1" s="1"/>
  <c r="N32" i="1"/>
  <c r="O32" i="1" s="1"/>
  <c r="P32" i="1" s="1"/>
  <c r="N33" i="1"/>
  <c r="O33" i="1" s="1"/>
  <c r="P33" i="1" s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N41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L28" i="1"/>
  <c r="Q28" i="1" s="1"/>
  <c r="L29" i="1"/>
  <c r="Q29" i="1" s="1"/>
  <c r="L30" i="1"/>
  <c r="Q30" i="1" s="1"/>
  <c r="L31" i="1"/>
  <c r="Q31" i="1" s="1"/>
  <c r="L32" i="1"/>
  <c r="Q32" i="1" s="1"/>
  <c r="L33" i="1"/>
  <c r="Q33" i="1" s="1"/>
  <c r="L34" i="1"/>
  <c r="Q34" i="1" s="1"/>
  <c r="L35" i="1"/>
  <c r="Q35" i="1" s="1"/>
  <c r="L36" i="1"/>
  <c r="Q36" i="1" s="1"/>
  <c r="L37" i="1"/>
  <c r="Q37" i="1" s="1"/>
  <c r="L38" i="1"/>
  <c r="Q38" i="1" s="1"/>
  <c r="L39" i="1"/>
  <c r="Q39" i="1" s="1"/>
  <c r="L40" i="1"/>
  <c r="Q40" i="1" s="1"/>
  <c r="L41" i="1"/>
  <c r="Q41" i="1"/>
  <c r="N21" i="1"/>
  <c r="O21" i="1" s="1"/>
  <c r="P21" i="1" s="1"/>
  <c r="N22" i="1"/>
  <c r="N23" i="1"/>
  <c r="O23" i="1"/>
  <c r="P23" i="1" s="1"/>
  <c r="N24" i="1"/>
  <c r="N25" i="1"/>
  <c r="M21" i="1"/>
  <c r="M22" i="1"/>
  <c r="M23" i="1"/>
  <c r="M24" i="1"/>
  <c r="M25" i="1"/>
  <c r="M26" i="1"/>
  <c r="M27" i="1"/>
  <c r="L21" i="1"/>
  <c r="Q21" i="1"/>
  <c r="L22" i="1"/>
  <c r="Q22" i="1" s="1"/>
  <c r="L23" i="1"/>
  <c r="Q23" i="1"/>
  <c r="L24" i="1"/>
  <c r="Q24" i="1" s="1"/>
  <c r="L25" i="1"/>
  <c r="Q25" i="1"/>
  <c r="L26" i="1"/>
  <c r="O26" i="1" s="1"/>
  <c r="P26" i="1" s="1"/>
  <c r="L27" i="1"/>
  <c r="Q27" i="1"/>
  <c r="N20" i="1"/>
  <c r="O20" i="1" s="1"/>
  <c r="P20" i="1" s="1"/>
  <c r="M20" i="1"/>
  <c r="L20" i="1"/>
  <c r="O41" i="1"/>
  <c r="P41" i="1"/>
  <c r="O25" i="1"/>
  <c r="P25" i="1"/>
  <c r="Q20" i="1"/>
  <c r="O24" i="1" l="1"/>
  <c r="P24" i="1" s="1"/>
  <c r="O22" i="1"/>
  <c r="P22" i="1" s="1"/>
  <c r="O40" i="1"/>
  <c r="P40" i="1" s="1"/>
  <c r="O28" i="1"/>
  <c r="P28" i="1" s="1"/>
  <c r="Q26" i="1"/>
  <c r="C17" i="1" s="1"/>
</calcChain>
</file>

<file path=xl/sharedStrings.xml><?xml version="1.0" encoding="utf-8"?>
<sst xmlns="http://schemas.openxmlformats.org/spreadsheetml/2006/main" count="77" uniqueCount="51">
  <si>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</si>
  <si>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</si>
  <si>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</si>
  <si>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</si>
  <si>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</si>
  <si>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</si>
  <si>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</si>
  <si>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</si>
  <si>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</si>
  <si>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</si>
  <si>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</si>
  <si>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</si>
  <si>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</si>
  <si>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</si>
  <si>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</si>
  <si>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</si>
  <si>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</si>
  <si>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</si>
  <si>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</si>
  <si>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</si>
  <si>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</si>
  <si>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</si>
  <si>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</si>
  <si>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</si>
  <si>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</si>
  <si>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</si>
  <si>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</si>
  <si>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>Клотримазол таблетки вагинальные 100мг №6</t>
  </si>
  <si>
    <t xml:space="preserve">Хлоргексидин суппозитории вагинальные 16мг №10
</t>
  </si>
  <si>
    <t>Тамсулозин капсулы с модифицированным высвобождением 0,4мг  №30</t>
  </si>
  <si>
    <t xml:space="preserve">Мифепристон таблетки 200 мг  №3
</t>
  </si>
  <si>
    <t xml:space="preserve">Мизопростол  таблетки  200 мкг  №4
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</si>
  <si>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</si>
  <si>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Натамицин суппозитории вагинальные 100мг №1
</t>
  </si>
  <si>
    <t>шт.</t>
  </si>
  <si>
    <t>Прогестерон капсулы 200 мг №14</t>
  </si>
  <si>
    <t>Прогестерон капсулы 100 мг №28</t>
  </si>
  <si>
    <t>Дидрогестерон таблетки п/о 10 мг №1</t>
  </si>
  <si>
    <t>Динопростон гель интрацервикальный 0, 5мг-3 , №1г</t>
  </si>
  <si>
    <t>КП вх.6630-12/22 от 07.12.2022</t>
  </si>
  <si>
    <t>КП вх.6632-12/22 от 07.12.2022</t>
  </si>
  <si>
    <t>КП вх.6633-12/22 от 07.12.2022</t>
  </si>
  <si>
    <t>Неомицин+Нистатин+Преднизолон+Тернидазол таблетки ваг. №1</t>
  </si>
  <si>
    <t>Приложение № 4</t>
  </si>
  <si>
    <t>к Извещению о проведении закупки</t>
  </si>
  <si>
    <t>на поставку лекарственных препаратов для лечения мочеполовой системы и половые гормоны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</si>
  <si>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</si>
  <si>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</si>
  <si>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317-22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</si>
  <si>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</si>
  <si>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1 289 348 (один миллион двести восемьдесят девять тысяч триста сорок восемь) рублей 64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</si>
</sst>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14" zoomScale="85" zoomScaleNormal="85" zoomScalePageLayoutView="70" workbookViewId="0">
      <selection activeCell="A47" sqref="A47"/>
    </sheetView>
  </sheetViews>
  <sheetFormatPr defaultRowHeight="15" x14ac:dyDescent="0.25"/>
  <cols>
    <col min="1" max="1" width="9.140625" style="2"/>
    <col min="2" max="2" width="27.28515625" style="8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42"/>
      <c r="C1" s="42"/>
      <c r="D1" s="42"/>
      <c r="M1" s="42"/>
      <c r="N1" s="42"/>
      <c r="O1" s="42"/>
      <c r="P1" s="42"/>
      <c r="Q1" s="53" t="s">
        <v>43</v>
      </c>
    </row>
    <row r="2" spans="1:17" x14ac:dyDescent="0.25">
      <c r="A2" s="42"/>
      <c r="C2" s="42"/>
      <c r="D2" s="42"/>
      <c r="M2" s="42"/>
      <c r="N2" s="42"/>
      <c r="O2" s="42"/>
      <c r="P2" s="42"/>
      <c r="Q2" s="53" t="s">
        <v>44</v>
      </c>
    </row>
    <row r="3" spans="1:17" x14ac:dyDescent="0.25">
      <c r="A3" s="42"/>
      <c r="C3" s="42"/>
      <c r="D3" s="42"/>
      <c r="M3" s="42"/>
      <c r="N3" s="42"/>
      <c r="O3" s="42"/>
      <c r="P3" s="42"/>
      <c r="Q3" s="53" t="s">
        <v>45</v>
      </c>
    </row>
    <row r="4" spans="1:17" x14ac:dyDescent="0.25">
      <c r="A4" s="42"/>
      <c r="C4" s="42"/>
      <c r="D4" s="42"/>
      <c r="M4" s="42"/>
      <c r="N4" s="42"/>
      <c r="O4" s="42"/>
      <c r="P4" s="42"/>
      <c r="Q4" s="53" t="s">
        <v>46</v>
      </c>
    </row>
    <row r="5" spans="1:17" x14ac:dyDescent="0.25">
      <c r="A5" s="42"/>
      <c r="C5" s="42"/>
      <c r="D5" s="42"/>
      <c r="M5" s="42"/>
      <c r="N5" s="42"/>
      <c r="O5" s="42"/>
      <c r="P5" s="42"/>
      <c r="Q5" s="53" t="s">
        <v>47</v>
      </c>
    </row>
    <row r="6" spans="1:17" x14ac:dyDescent="0.25">
      <c r="A6" s="18"/>
      <c r="C6" s="18"/>
      <c r="D6" s="18"/>
      <c r="M6" s="18"/>
      <c r="N6" s="18"/>
      <c r="O6" s="18"/>
      <c r="P6" s="18"/>
      <c r="Q6" s="53" t="s">
        <v>48</v>
      </c>
    </row>
    <row r="7" spans="1:17" x14ac:dyDescent="0.25">
      <c r="A7" s="18"/>
      <c r="C7" s="18"/>
      <c r="D7" s="18"/>
      <c r="M7" s="18"/>
      <c r="N7" s="18"/>
      <c r="O7" s="18"/>
      <c r="P7" s="18"/>
    </row>
    <row r="8" spans="1:17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1" t="s">
        <v>16</v>
      </c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21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17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9"/>
    </row>
    <row r="12" spans="1:17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44" t="s">
        <v>20</v>
      </c>
      <c r="O12" s="44"/>
      <c r="P12" s="8"/>
      <c r="Q12" s="4" t="s">
        <v>18</v>
      </c>
    </row>
    <row r="13" spans="1:17" ht="18.75" x14ac:dyDescent="0.25">
      <c r="Q13" s="5"/>
    </row>
    <row r="14" spans="1:17" ht="18.75" x14ac:dyDescent="0.25">
      <c r="B14" s="45" t="s">
        <v>19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5"/>
    </row>
    <row r="15" spans="1:17" ht="15.75" hidden="1" x14ac:dyDescent="0.25">
      <c r="C15" s="24"/>
      <c r="D15" s="46"/>
      <c r="E15" s="46"/>
      <c r="F15" s="46"/>
      <c r="G15" s="46"/>
      <c r="H15" s="46"/>
      <c r="I15" s="46"/>
      <c r="J15" s="46"/>
      <c r="K15" s="46"/>
      <c r="L15" s="46"/>
      <c r="M15" s="24"/>
      <c r="N15" s="24"/>
      <c r="O15" s="24"/>
      <c r="P15" s="24"/>
    </row>
    <row r="17" spans="1:17" s="8" customFormat="1" ht="48" customHeight="1" x14ac:dyDescent="0.25">
      <c r="A17" s="48" t="s">
        <v>14</v>
      </c>
      <c r="B17" s="49"/>
      <c r="C17" s="50">
        <f>SUMIF(Q20:Q41,"&gt;0")</f>
        <v>1289348.6433333333</v>
      </c>
      <c r="D17" s="49"/>
      <c r="E17" s="15" t="s">
        <v>39</v>
      </c>
      <c r="F17" s="15" t="s">
        <v>40</v>
      </c>
      <c r="G17" s="15" t="s">
        <v>41</v>
      </c>
      <c r="H17" s="29"/>
      <c r="I17" s="15"/>
      <c r="J17" s="15"/>
      <c r="K17" s="29"/>
      <c r="L17" s="6"/>
      <c r="M17" s="7"/>
      <c r="N17" s="7"/>
      <c r="O17" s="7"/>
      <c r="P17" s="7"/>
      <c r="Q17" s="6"/>
    </row>
    <row r="18" spans="1:17" s="8" customFormat="1" ht="30" customHeight="1" x14ac:dyDescent="0.25">
      <c r="A18" s="43" t="s">
        <v>0</v>
      </c>
      <c r="B18" s="43" t="s">
        <v>1</v>
      </c>
      <c r="C18" s="43" t="s">
        <v>2</v>
      </c>
      <c r="D18" s="43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13" t="s">
        <v>25</v>
      </c>
      <c r="K18" s="13" t="s">
        <v>26</v>
      </c>
      <c r="L18" s="51" t="s">
        <v>15</v>
      </c>
      <c r="M18" s="43" t="s">
        <v>11</v>
      </c>
      <c r="N18" s="43" t="s">
        <v>12</v>
      </c>
      <c r="O18" s="43" t="s">
        <v>13</v>
      </c>
      <c r="P18" s="43" t="s">
        <v>9</v>
      </c>
      <c r="Q18" s="47" t="s">
        <v>10</v>
      </c>
    </row>
    <row r="19" spans="1:17" s="8" customFormat="1" ht="30" x14ac:dyDescent="0.25">
      <c r="A19" s="43"/>
      <c r="B19" s="43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27" t="s">
        <v>6</v>
      </c>
      <c r="J19" s="27" t="s">
        <v>6</v>
      </c>
      <c r="K19" s="6" t="s">
        <v>6</v>
      </c>
      <c r="L19" s="52"/>
      <c r="M19" s="43"/>
      <c r="N19" s="43"/>
      <c r="O19" s="43"/>
      <c r="P19" s="43"/>
      <c r="Q19" s="47"/>
    </row>
    <row r="20" spans="1:17" s="8" customFormat="1" ht="42.75" customHeight="1" x14ac:dyDescent="0.25">
      <c r="A20" s="17">
        <v>1</v>
      </c>
      <c r="B20" s="34" t="s">
        <v>27</v>
      </c>
      <c r="C20" s="19" t="s">
        <v>24</v>
      </c>
      <c r="D20" s="19">
        <v>400</v>
      </c>
      <c r="E20" s="13">
        <v>40.229999999999997</v>
      </c>
      <c r="F20" s="13">
        <v>40.65</v>
      </c>
      <c r="G20" s="13">
        <v>39.56</v>
      </c>
      <c r="H20" s="13"/>
      <c r="I20" s="13"/>
      <c r="J20" s="13"/>
      <c r="K20" s="13"/>
      <c r="L20" s="16">
        <f t="shared" ref="L20:L41" si="0">AVERAGE(E20:K20)</f>
        <v>40.146666666666668</v>
      </c>
      <c r="M20" s="17">
        <f t="shared" ref="M20:M41" si="1">COUNT(E20:K20)</f>
        <v>3</v>
      </c>
      <c r="N20" s="17">
        <f t="shared" ref="N20:N41" si="2">STDEV(E20:K20)</f>
        <v>0.54975752230718133</v>
      </c>
      <c r="O20" s="17">
        <f t="shared" ref="O20:O40" si="3">N20/L20*100</f>
        <v>1.3693727722696314</v>
      </c>
      <c r="P20" s="17" t="str">
        <f t="shared" ref="P20:P41" si="4">IF(O20&lt;33,"ОДНОРОДНЫЕ","НЕОДНОРОДНЫЕ")</f>
        <v>ОДНОРОДНЫЕ</v>
      </c>
      <c r="Q20" s="16">
        <f t="shared" ref="Q20:Q41" si="5">D20*L20</f>
        <v>16058.666666666668</v>
      </c>
    </row>
    <row r="21" spans="1:17" s="8" customFormat="1" ht="54.75" customHeight="1" x14ac:dyDescent="0.25">
      <c r="A21" s="39">
        <v>2</v>
      </c>
      <c r="B21" s="34" t="s">
        <v>28</v>
      </c>
      <c r="C21" s="19" t="s">
        <v>24</v>
      </c>
      <c r="D21" s="19">
        <v>250</v>
      </c>
      <c r="E21" s="13">
        <v>301</v>
      </c>
      <c r="F21" s="13">
        <v>301.2</v>
      </c>
      <c r="G21" s="13">
        <v>300.49</v>
      </c>
      <c r="H21" s="13"/>
      <c r="I21" s="13"/>
      <c r="J21" s="13"/>
      <c r="K21" s="13"/>
      <c r="L21" s="30">
        <f t="shared" si="0"/>
        <v>300.8966666666667</v>
      </c>
      <c r="M21" s="31">
        <f t="shared" si="1"/>
        <v>3</v>
      </c>
      <c r="N21" s="31">
        <f t="shared" si="2"/>
        <v>0.36610563138707136</v>
      </c>
      <c r="O21" s="31">
        <f t="shared" si="3"/>
        <v>0.12167154772526713</v>
      </c>
      <c r="P21" s="31" t="str">
        <f t="shared" si="4"/>
        <v>ОДНОРОДНЫЕ</v>
      </c>
      <c r="Q21" s="30">
        <f t="shared" si="5"/>
        <v>75224.166666666672</v>
      </c>
    </row>
    <row r="22" spans="1:17" s="8" customFormat="1" ht="42" customHeight="1" x14ac:dyDescent="0.25">
      <c r="A22" s="39">
        <v>3</v>
      </c>
      <c r="B22" s="34" t="s">
        <v>33</v>
      </c>
      <c r="C22" s="19" t="s">
        <v>34</v>
      </c>
      <c r="D22" s="19">
        <v>900</v>
      </c>
      <c r="E22" s="13">
        <v>84.53</v>
      </c>
      <c r="F22" s="13">
        <v>85</v>
      </c>
      <c r="G22" s="13">
        <v>84.36</v>
      </c>
      <c r="H22" s="13"/>
      <c r="I22" s="13"/>
      <c r="J22" s="13"/>
      <c r="K22" s="13"/>
      <c r="L22" s="30">
        <f t="shared" si="0"/>
        <v>84.63</v>
      </c>
      <c r="M22" s="31">
        <f t="shared" si="1"/>
        <v>3</v>
      </c>
      <c r="N22" s="31">
        <f t="shared" si="2"/>
        <v>0.3315116890850156</v>
      </c>
      <c r="O22" s="31">
        <f t="shared" si="3"/>
        <v>0.39171888111191727</v>
      </c>
      <c r="P22" s="31" t="str">
        <f t="shared" si="4"/>
        <v>ОДНОРОДНЫЕ</v>
      </c>
      <c r="Q22" s="30">
        <f t="shared" si="5"/>
        <v>76167</v>
      </c>
    </row>
    <row r="23" spans="1:17" s="8" customFormat="1" ht="52.5" customHeight="1" x14ac:dyDescent="0.25">
      <c r="A23" s="39">
        <v>4</v>
      </c>
      <c r="B23" s="35" t="s">
        <v>29</v>
      </c>
      <c r="C23" s="19" t="s">
        <v>24</v>
      </c>
      <c r="D23" s="19">
        <v>25</v>
      </c>
      <c r="E23" s="13">
        <v>395</v>
      </c>
      <c r="F23" s="13">
        <v>395.65</v>
      </c>
      <c r="G23" s="13">
        <v>394.26</v>
      </c>
      <c r="H23" s="13"/>
      <c r="I23" s="13"/>
      <c r="J23" s="13"/>
      <c r="K23" s="13"/>
      <c r="L23" s="30">
        <f t="shared" si="0"/>
        <v>394.96999999999997</v>
      </c>
      <c r="M23" s="31">
        <f t="shared" si="1"/>
        <v>3</v>
      </c>
      <c r="N23" s="31">
        <f t="shared" si="2"/>
        <v>0.6954854419755967</v>
      </c>
      <c r="O23" s="31">
        <f t="shared" si="3"/>
        <v>0.17608563738400301</v>
      </c>
      <c r="P23" s="31" t="str">
        <f t="shared" si="4"/>
        <v>ОДНОРОДНЫЕ</v>
      </c>
      <c r="Q23" s="30">
        <f t="shared" si="5"/>
        <v>9874.25</v>
      </c>
    </row>
    <row r="24" spans="1:17" s="8" customFormat="1" ht="50.25" customHeight="1" x14ac:dyDescent="0.25">
      <c r="A24" s="21">
        <v>5</v>
      </c>
      <c r="B24" s="34" t="s">
        <v>42</v>
      </c>
      <c r="C24" s="19" t="s">
        <v>34</v>
      </c>
      <c r="D24" s="19">
        <v>120</v>
      </c>
      <c r="E24" s="13">
        <v>134.61500000000001</v>
      </c>
      <c r="F24" s="13">
        <v>134.85</v>
      </c>
      <c r="G24" s="13">
        <v>134.541</v>
      </c>
      <c r="H24" s="13"/>
      <c r="I24" s="13"/>
      <c r="J24" s="13"/>
      <c r="K24" s="13"/>
      <c r="L24" s="30">
        <f t="shared" si="0"/>
        <v>134.66866666666667</v>
      </c>
      <c r="M24" s="31">
        <f t="shared" si="1"/>
        <v>3</v>
      </c>
      <c r="N24" s="31">
        <f t="shared" si="2"/>
        <v>0.16133918722161772</v>
      </c>
      <c r="O24" s="31">
        <f t="shared" si="3"/>
        <v>0.11980454786930222</v>
      </c>
      <c r="P24" s="31" t="str">
        <f t="shared" si="4"/>
        <v>ОДНОРОДНЫЕ</v>
      </c>
      <c r="Q24" s="30">
        <f t="shared" si="5"/>
        <v>16160.24</v>
      </c>
    </row>
    <row r="25" spans="1:17" s="8" customFormat="1" ht="33" customHeight="1" x14ac:dyDescent="0.25">
      <c r="A25" s="22">
        <v>6</v>
      </c>
      <c r="B25" s="37" t="s">
        <v>35</v>
      </c>
      <c r="C25" s="19" t="s">
        <v>24</v>
      </c>
      <c r="D25" s="19">
        <v>300</v>
      </c>
      <c r="E25" s="13">
        <v>515</v>
      </c>
      <c r="F25" s="13">
        <v>515.5</v>
      </c>
      <c r="G25" s="13">
        <v>514.23</v>
      </c>
      <c r="H25" s="13"/>
      <c r="I25" s="13"/>
      <c r="J25" s="13"/>
      <c r="K25" s="13"/>
      <c r="L25" s="30">
        <f t="shared" si="0"/>
        <v>514.91</v>
      </c>
      <c r="M25" s="31">
        <f t="shared" si="1"/>
        <v>3</v>
      </c>
      <c r="N25" s="31">
        <f t="shared" si="2"/>
        <v>0.63976558206892287</v>
      </c>
      <c r="O25" s="31">
        <f t="shared" si="3"/>
        <v>0.12424803986501</v>
      </c>
      <c r="P25" s="31" t="str">
        <f t="shared" si="4"/>
        <v>ОДНОРОДНЫЕ</v>
      </c>
      <c r="Q25" s="30">
        <f t="shared" si="5"/>
        <v>154473</v>
      </c>
    </row>
    <row r="26" spans="1:17" s="8" customFormat="1" ht="36" customHeight="1" x14ac:dyDescent="0.25">
      <c r="A26" s="22">
        <v>7</v>
      </c>
      <c r="B26" s="37" t="s">
        <v>36</v>
      </c>
      <c r="C26" s="19" t="s">
        <v>24</v>
      </c>
      <c r="D26" s="19">
        <v>60</v>
      </c>
      <c r="E26" s="13">
        <v>458.66</v>
      </c>
      <c r="F26" s="13">
        <v>459.2</v>
      </c>
      <c r="G26" s="13">
        <v>458.08</v>
      </c>
      <c r="H26" s="13"/>
      <c r="I26" s="13"/>
      <c r="J26" s="13"/>
      <c r="K26" s="13"/>
      <c r="L26" s="30">
        <f t="shared" si="0"/>
        <v>458.6466666666667</v>
      </c>
      <c r="M26" s="31">
        <f t="shared" si="1"/>
        <v>3</v>
      </c>
      <c r="N26" s="40">
        <f t="shared" si="2"/>
        <v>0.56011903496786863</v>
      </c>
      <c r="O26" s="40">
        <f t="shared" si="3"/>
        <v>0.12212430083460075</v>
      </c>
      <c r="P26" s="40" t="str">
        <f t="shared" si="4"/>
        <v>ОДНОРОДНЫЕ</v>
      </c>
      <c r="Q26" s="41">
        <f t="shared" si="5"/>
        <v>27518.800000000003</v>
      </c>
    </row>
    <row r="27" spans="1:17" s="10" customFormat="1" ht="39" customHeight="1" x14ac:dyDescent="0.25">
      <c r="A27" s="25">
        <v>8</v>
      </c>
      <c r="B27" s="36" t="s">
        <v>30</v>
      </c>
      <c r="C27" s="28" t="s">
        <v>24</v>
      </c>
      <c r="D27" s="19">
        <v>220</v>
      </c>
      <c r="E27" s="13">
        <v>1458.5</v>
      </c>
      <c r="F27" s="13">
        <v>1459.47</v>
      </c>
      <c r="G27" s="13">
        <v>1457.96</v>
      </c>
      <c r="H27" s="13"/>
      <c r="I27" s="13"/>
      <c r="J27" s="13"/>
      <c r="K27" s="13"/>
      <c r="L27" s="30">
        <f t="shared" si="0"/>
        <v>1458.6433333333334</v>
      </c>
      <c r="M27" s="31">
        <f t="shared" si="1"/>
        <v>3</v>
      </c>
      <c r="N27" s="40">
        <f t="shared" si="2"/>
        <v>0.76513615346115427</v>
      </c>
      <c r="O27" s="40">
        <f t="shared" si="3"/>
        <v>5.2455328590344512E-2</v>
      </c>
      <c r="P27" s="40" t="str">
        <f t="shared" si="4"/>
        <v>ОДНОРОДНЫЕ</v>
      </c>
      <c r="Q27" s="41">
        <f t="shared" si="5"/>
        <v>320901.53333333333</v>
      </c>
    </row>
    <row r="28" spans="1:17" s="10" customFormat="1" ht="40.5" customHeight="1" x14ac:dyDescent="0.25">
      <c r="A28" s="23">
        <v>9</v>
      </c>
      <c r="B28" s="37" t="s">
        <v>31</v>
      </c>
      <c r="C28" s="19" t="s">
        <v>24</v>
      </c>
      <c r="D28" s="19">
        <v>270</v>
      </c>
      <c r="E28" s="13">
        <v>215</v>
      </c>
      <c r="F28" s="13">
        <v>215.3</v>
      </c>
      <c r="G28" s="13">
        <v>213.91</v>
      </c>
      <c r="H28" s="13"/>
      <c r="I28" s="13"/>
      <c r="J28" s="13"/>
      <c r="K28" s="13"/>
      <c r="L28" s="41">
        <f t="shared" si="0"/>
        <v>214.73666666666668</v>
      </c>
      <c r="M28" s="40">
        <f t="shared" si="1"/>
        <v>3</v>
      </c>
      <c r="N28" s="40">
        <f t="shared" si="2"/>
        <v>0.73145972775904933</v>
      </c>
      <c r="O28" s="40">
        <f t="shared" si="3"/>
        <v>0.34063103386739541</v>
      </c>
      <c r="P28" s="40" t="str">
        <f t="shared" si="4"/>
        <v>ОДНОРОДНЫЕ</v>
      </c>
      <c r="Q28" s="41">
        <f t="shared" si="5"/>
        <v>57978.9</v>
      </c>
    </row>
    <row r="29" spans="1:17" s="10" customFormat="1" ht="36.75" hidden="1" customHeight="1" x14ac:dyDescent="0.25">
      <c r="A29" s="23"/>
      <c r="B29" s="32"/>
      <c r="C29" s="19" t="s">
        <v>24</v>
      </c>
      <c r="D29" s="19"/>
      <c r="E29" s="13"/>
      <c r="F29" s="13"/>
      <c r="G29" s="13"/>
      <c r="H29" s="13"/>
      <c r="I29" s="13"/>
      <c r="J29" s="13"/>
      <c r="K29" s="13"/>
      <c r="L29" s="41" t="e">
        <f t="shared" si="0"/>
        <v>#DIV/0!</v>
      </c>
      <c r="M29" s="40">
        <f t="shared" si="1"/>
        <v>0</v>
      </c>
      <c r="N29" s="40" t="e">
        <f t="shared" si="2"/>
        <v>#DIV/0!</v>
      </c>
      <c r="O29" s="40" t="e">
        <f t="shared" si="3"/>
        <v>#DIV/0!</v>
      </c>
      <c r="P29" s="40" t="e">
        <f t="shared" si="4"/>
        <v>#DIV/0!</v>
      </c>
      <c r="Q29" s="41" t="e">
        <f t="shared" si="5"/>
        <v>#DIV/0!</v>
      </c>
    </row>
    <row r="30" spans="1:17" s="10" customFormat="1" ht="33.75" hidden="1" customHeight="1" x14ac:dyDescent="0.25">
      <c r="A30" s="23"/>
      <c r="B30" s="32"/>
      <c r="C30" s="19" t="s">
        <v>24</v>
      </c>
      <c r="D30" s="19"/>
      <c r="E30" s="13"/>
      <c r="F30" s="13"/>
      <c r="G30" s="13"/>
      <c r="H30" s="13"/>
      <c r="I30" s="13"/>
      <c r="J30" s="13"/>
      <c r="K30" s="13"/>
      <c r="L30" s="41" t="e">
        <f t="shared" si="0"/>
        <v>#DIV/0!</v>
      </c>
      <c r="M30" s="40">
        <f t="shared" si="1"/>
        <v>0</v>
      </c>
      <c r="N30" s="40" t="e">
        <f t="shared" si="2"/>
        <v>#DIV/0!</v>
      </c>
      <c r="O30" s="40" t="e">
        <f t="shared" si="3"/>
        <v>#DIV/0!</v>
      </c>
      <c r="P30" s="40" t="e">
        <f t="shared" si="4"/>
        <v>#DIV/0!</v>
      </c>
      <c r="Q30" s="41" t="e">
        <f t="shared" si="5"/>
        <v>#DIV/0!</v>
      </c>
    </row>
    <row r="31" spans="1:17" s="20" customFormat="1" ht="47.25" hidden="1" customHeight="1" x14ac:dyDescent="0.25">
      <c r="A31" s="23"/>
      <c r="B31" s="32"/>
      <c r="C31" s="19" t="s">
        <v>24</v>
      </c>
      <c r="D31" s="19"/>
      <c r="E31" s="13"/>
      <c r="F31" s="13"/>
      <c r="G31" s="13"/>
      <c r="H31" s="13"/>
      <c r="I31" s="13"/>
      <c r="J31" s="13"/>
      <c r="K31" s="13"/>
      <c r="L31" s="41" t="e">
        <f t="shared" si="0"/>
        <v>#DIV/0!</v>
      </c>
      <c r="M31" s="40">
        <f t="shared" si="1"/>
        <v>0</v>
      </c>
      <c r="N31" s="40" t="e">
        <f t="shared" si="2"/>
        <v>#DIV/0!</v>
      </c>
      <c r="O31" s="40" t="e">
        <f t="shared" si="3"/>
        <v>#DIV/0!</v>
      </c>
      <c r="P31" s="40" t="e">
        <f t="shared" si="4"/>
        <v>#DIV/0!</v>
      </c>
      <c r="Q31" s="41" t="e">
        <f t="shared" si="5"/>
        <v>#DIV/0!</v>
      </c>
    </row>
    <row r="32" spans="1:17" ht="36.75" hidden="1" customHeight="1" x14ac:dyDescent="0.25">
      <c r="A32" s="23"/>
      <c r="B32" s="32"/>
      <c r="C32" s="19" t="s">
        <v>24</v>
      </c>
      <c r="D32" s="19"/>
      <c r="E32" s="13"/>
      <c r="F32" s="13"/>
      <c r="G32" s="13"/>
      <c r="H32" s="13"/>
      <c r="I32" s="13"/>
      <c r="J32" s="13"/>
      <c r="K32" s="13"/>
      <c r="L32" s="41" t="e">
        <f t="shared" si="0"/>
        <v>#DIV/0!</v>
      </c>
      <c r="M32" s="40">
        <f t="shared" si="1"/>
        <v>0</v>
      </c>
      <c r="N32" s="40" t="e">
        <f t="shared" si="2"/>
        <v>#DIV/0!</v>
      </c>
      <c r="O32" s="40" t="e">
        <f t="shared" si="3"/>
        <v>#DIV/0!</v>
      </c>
      <c r="P32" s="40" t="e">
        <f t="shared" si="4"/>
        <v>#DIV/0!</v>
      </c>
      <c r="Q32" s="41" t="e">
        <f t="shared" si="5"/>
        <v>#DIV/0!</v>
      </c>
    </row>
    <row r="33" spans="1:17" hidden="1" x14ac:dyDescent="0.25">
      <c r="A33" s="26"/>
      <c r="B33" s="32"/>
      <c r="C33" s="19" t="s">
        <v>24</v>
      </c>
      <c r="D33" s="19"/>
      <c r="E33" s="13"/>
      <c r="F33" s="13"/>
      <c r="G33" s="13"/>
      <c r="H33" s="13"/>
      <c r="I33" s="13"/>
      <c r="J33" s="13"/>
      <c r="K33" s="13"/>
      <c r="L33" s="41" t="e">
        <f t="shared" si="0"/>
        <v>#DIV/0!</v>
      </c>
      <c r="M33" s="40">
        <f t="shared" si="1"/>
        <v>0</v>
      </c>
      <c r="N33" s="40" t="e">
        <f t="shared" si="2"/>
        <v>#DIV/0!</v>
      </c>
      <c r="O33" s="40" t="e">
        <f t="shared" si="3"/>
        <v>#DIV/0!</v>
      </c>
      <c r="P33" s="40" t="e">
        <f t="shared" si="4"/>
        <v>#DIV/0!</v>
      </c>
      <c r="Q33" s="41" t="e">
        <f t="shared" si="5"/>
        <v>#DIV/0!</v>
      </c>
    </row>
    <row r="34" spans="1:17" hidden="1" x14ac:dyDescent="0.25">
      <c r="A34" s="26"/>
      <c r="B34" s="32"/>
      <c r="C34" s="19" t="s">
        <v>24</v>
      </c>
      <c r="D34" s="19"/>
      <c r="E34" s="13"/>
      <c r="F34" s="13"/>
      <c r="G34" s="13"/>
      <c r="H34" s="13"/>
      <c r="I34" s="13"/>
      <c r="J34" s="13"/>
      <c r="K34" s="13"/>
      <c r="L34" s="41" t="e">
        <f t="shared" si="0"/>
        <v>#DIV/0!</v>
      </c>
      <c r="M34" s="40">
        <f t="shared" si="1"/>
        <v>0</v>
      </c>
      <c r="N34" s="40" t="e">
        <f t="shared" si="2"/>
        <v>#DIV/0!</v>
      </c>
      <c r="O34" s="40" t="e">
        <f t="shared" si="3"/>
        <v>#DIV/0!</v>
      </c>
      <c r="P34" s="40" t="e">
        <f t="shared" si="4"/>
        <v>#DIV/0!</v>
      </c>
      <c r="Q34" s="41" t="e">
        <f t="shared" si="5"/>
        <v>#DIV/0!</v>
      </c>
    </row>
    <row r="35" spans="1:17" s="10" customFormat="1" ht="51" hidden="1" customHeight="1" x14ac:dyDescent="0.25">
      <c r="A35" s="31"/>
      <c r="B35" s="38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41" t="e">
        <f t="shared" si="0"/>
        <v>#DIV/0!</v>
      </c>
      <c r="M35" s="40">
        <f t="shared" si="1"/>
        <v>0</v>
      </c>
      <c r="N35" s="40" t="e">
        <f t="shared" si="2"/>
        <v>#DIV/0!</v>
      </c>
      <c r="O35" s="40" t="e">
        <f t="shared" si="3"/>
        <v>#DIV/0!</v>
      </c>
      <c r="P35" s="40" t="e">
        <f t="shared" si="4"/>
        <v>#DIV/0!</v>
      </c>
      <c r="Q35" s="41" t="e">
        <f t="shared" si="5"/>
        <v>#DIV/0!</v>
      </c>
    </row>
    <row r="36" spans="1:17" s="10" customFormat="1" ht="76.5" hidden="1" customHeight="1" x14ac:dyDescent="0.25">
      <c r="A36" s="31"/>
      <c r="B36" s="32"/>
      <c r="C36" s="19" t="s">
        <v>24</v>
      </c>
      <c r="D36" s="19"/>
      <c r="E36" s="13"/>
      <c r="F36" s="13"/>
      <c r="G36" s="13"/>
      <c r="H36" s="13"/>
      <c r="I36" s="13"/>
      <c r="J36" s="13"/>
      <c r="K36" s="13"/>
      <c r="L36" s="41" t="e">
        <f t="shared" si="0"/>
        <v>#DIV/0!</v>
      </c>
      <c r="M36" s="40">
        <f t="shared" si="1"/>
        <v>0</v>
      </c>
      <c r="N36" s="40" t="e">
        <f t="shared" si="2"/>
        <v>#DIV/0!</v>
      </c>
      <c r="O36" s="40" t="e">
        <f t="shared" si="3"/>
        <v>#DIV/0!</v>
      </c>
      <c r="P36" s="40" t="e">
        <f t="shared" si="4"/>
        <v>#DIV/0!</v>
      </c>
      <c r="Q36" s="41" t="e">
        <f t="shared" si="5"/>
        <v>#DIV/0!</v>
      </c>
    </row>
    <row r="37" spans="1:17" s="10" customFormat="1" ht="55.5" hidden="1" customHeight="1" x14ac:dyDescent="0.25">
      <c r="A37" s="31"/>
      <c r="B37" s="32"/>
      <c r="C37" s="19" t="s">
        <v>24</v>
      </c>
      <c r="D37" s="19"/>
      <c r="E37" s="13"/>
      <c r="F37" s="13"/>
      <c r="G37" s="13"/>
      <c r="H37" s="13"/>
      <c r="I37" s="13"/>
      <c r="J37" s="13"/>
      <c r="K37" s="13"/>
      <c r="L37" s="41" t="e">
        <f t="shared" si="0"/>
        <v>#DIV/0!</v>
      </c>
      <c r="M37" s="40">
        <f t="shared" si="1"/>
        <v>0</v>
      </c>
      <c r="N37" s="40" t="e">
        <f t="shared" si="2"/>
        <v>#DIV/0!</v>
      </c>
      <c r="O37" s="40" t="e">
        <f t="shared" si="3"/>
        <v>#DIV/0!</v>
      </c>
      <c r="P37" s="40" t="e">
        <f t="shared" si="4"/>
        <v>#DIV/0!</v>
      </c>
      <c r="Q37" s="41" t="e">
        <f t="shared" si="5"/>
        <v>#DIV/0!</v>
      </c>
    </row>
    <row r="38" spans="1:17" s="20" customFormat="1" ht="47.25" hidden="1" customHeight="1" x14ac:dyDescent="0.25">
      <c r="A38" s="31"/>
      <c r="B38" s="32"/>
      <c r="C38" s="19" t="s">
        <v>24</v>
      </c>
      <c r="D38" s="19"/>
      <c r="E38" s="13"/>
      <c r="F38" s="13"/>
      <c r="G38" s="13"/>
      <c r="H38" s="13"/>
      <c r="I38" s="13"/>
      <c r="J38" s="13"/>
      <c r="K38" s="13"/>
      <c r="L38" s="41" t="e">
        <f t="shared" si="0"/>
        <v>#DIV/0!</v>
      </c>
      <c r="M38" s="40">
        <f t="shared" si="1"/>
        <v>0</v>
      </c>
      <c r="N38" s="40" t="e">
        <f t="shared" si="2"/>
        <v>#DIV/0!</v>
      </c>
      <c r="O38" s="40" t="e">
        <f t="shared" si="3"/>
        <v>#DIV/0!</v>
      </c>
      <c r="P38" s="40" t="e">
        <f t="shared" si="4"/>
        <v>#DIV/0!</v>
      </c>
      <c r="Q38" s="41" t="e">
        <f t="shared" si="5"/>
        <v>#DIV/0!</v>
      </c>
    </row>
    <row r="39" spans="1:17" ht="36.75" hidden="1" customHeight="1" x14ac:dyDescent="0.25">
      <c r="A39" s="31"/>
      <c r="B39" s="32"/>
      <c r="C39" s="19" t="s">
        <v>24</v>
      </c>
      <c r="D39" s="19"/>
      <c r="E39" s="13"/>
      <c r="F39" s="13"/>
      <c r="G39" s="13"/>
      <c r="H39" s="13"/>
      <c r="I39" s="13"/>
      <c r="J39" s="13"/>
      <c r="K39" s="13"/>
      <c r="L39" s="41" t="e">
        <f t="shared" si="0"/>
        <v>#DIV/0!</v>
      </c>
      <c r="M39" s="40">
        <f t="shared" si="1"/>
        <v>0</v>
      </c>
      <c r="N39" s="40" t="e">
        <f t="shared" si="2"/>
        <v>#DIV/0!</v>
      </c>
      <c r="O39" s="40" t="e">
        <f t="shared" si="3"/>
        <v>#DIV/0!</v>
      </c>
      <c r="P39" s="40" t="e">
        <f t="shared" si="4"/>
        <v>#DIV/0!</v>
      </c>
      <c r="Q39" s="41" t="e">
        <f t="shared" si="5"/>
        <v>#DIV/0!</v>
      </c>
    </row>
    <row r="40" spans="1:17" ht="36.75" customHeight="1" x14ac:dyDescent="0.25">
      <c r="A40" s="40">
        <v>10</v>
      </c>
      <c r="B40" s="34" t="s">
        <v>37</v>
      </c>
      <c r="C40" s="19" t="s">
        <v>34</v>
      </c>
      <c r="D40" s="19">
        <v>16800</v>
      </c>
      <c r="E40" s="13">
        <v>31.8</v>
      </c>
      <c r="F40" s="13">
        <v>31.83</v>
      </c>
      <c r="G40" s="13">
        <v>31.77</v>
      </c>
      <c r="H40" s="13"/>
      <c r="I40" s="13"/>
      <c r="J40" s="13"/>
      <c r="K40" s="13"/>
      <c r="L40" s="41">
        <f t="shared" si="0"/>
        <v>31.799999999999997</v>
      </c>
      <c r="M40" s="40">
        <f t="shared" si="1"/>
        <v>3</v>
      </c>
      <c r="N40" s="40">
        <f t="shared" si="2"/>
        <v>2.9999999999999361E-2</v>
      </c>
      <c r="O40" s="40">
        <f t="shared" si="3"/>
        <v>9.4339622641507428E-2</v>
      </c>
      <c r="P40" s="40" t="str">
        <f t="shared" si="4"/>
        <v>ОДНОРОДНЫЕ</v>
      </c>
      <c r="Q40" s="41">
        <f t="shared" si="5"/>
        <v>534240</v>
      </c>
    </row>
    <row r="41" spans="1:17" s="10" customFormat="1" ht="45" customHeight="1" x14ac:dyDescent="0.25">
      <c r="A41" s="40">
        <v>11</v>
      </c>
      <c r="B41" s="37" t="s">
        <v>38</v>
      </c>
      <c r="C41" s="19" t="s">
        <v>24</v>
      </c>
      <c r="D41" s="19">
        <v>1</v>
      </c>
      <c r="E41" s="13">
        <v>752</v>
      </c>
      <c r="F41" s="13">
        <v>752.74</v>
      </c>
      <c r="G41" s="13">
        <v>751.52</v>
      </c>
      <c r="H41" s="13"/>
      <c r="I41" s="13"/>
      <c r="J41" s="13"/>
      <c r="K41" s="13"/>
      <c r="L41" s="41">
        <f t="shared" si="0"/>
        <v>752.0866666666667</v>
      </c>
      <c r="M41" s="40">
        <f t="shared" si="1"/>
        <v>3</v>
      </c>
      <c r="N41" s="40">
        <f t="shared" si="2"/>
        <v>0.6146001410131221</v>
      </c>
      <c r="O41" s="40">
        <f>N41/L41*100</f>
        <v>8.171932414878455E-2</v>
      </c>
      <c r="P41" s="40" t="str">
        <f t="shared" si="4"/>
        <v>ОДНОРОДНЫЕ</v>
      </c>
      <c r="Q41" s="41">
        <f t="shared" si="5"/>
        <v>752.0866666666667</v>
      </c>
    </row>
    <row r="42" spans="1:17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33"/>
    </row>
    <row r="43" spans="1:17" ht="30" customHeight="1" x14ac:dyDescent="0.25">
      <c r="A43" s="55" t="s">
        <v>49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ht="30.75" customHeight="1" x14ac:dyDescent="0.25">
      <c r="A44" s="55" t="s">
        <v>32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x14ac:dyDescent="0.25">
      <c r="A45" s="56"/>
      <c r="B45" s="56"/>
      <c r="C45" s="56"/>
      <c r="D45" s="56"/>
      <c r="E45" s="57"/>
      <c r="F45" s="57"/>
      <c r="G45" s="57"/>
      <c r="H45" s="57"/>
      <c r="I45" s="57"/>
      <c r="J45" s="57"/>
      <c r="K45" s="57"/>
      <c r="L45" s="57"/>
      <c r="M45" s="56"/>
      <c r="N45" s="56"/>
      <c r="O45" s="56"/>
      <c r="P45" s="56"/>
      <c r="Q45" s="57"/>
    </row>
    <row r="46" spans="1:17" x14ac:dyDescent="0.25">
      <c r="A46" s="58" t="s">
        <v>50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</sheetData>
  <mergeCells count="17">
    <mergeCell ref="A44:Q44"/>
    <mergeCell ref="A46:Q46"/>
    <mergeCell ref="A43:Q43"/>
    <mergeCell ref="N12:O12"/>
    <mergeCell ref="B14:P14"/>
    <mergeCell ref="D15:L15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B18:B19"/>
    <mergeCell ref="C18:D18"/>
  </mergeCells>
  <conditionalFormatting sqref="P20:P41">
    <cfRule type="containsText" dxfId="47" priority="52" operator="containsText" text="НЕ">
      <formula>NOT(ISERROR(SEARCH("НЕ",P20)))</formula>
    </cfRule>
    <cfRule type="containsText" dxfId="46" priority="53" operator="containsText" text="ОДНОРОДНЫЕ">
      <formula>NOT(ISERROR(SEARCH("ОДНОРОДНЫЕ",P20)))</formula>
    </cfRule>
    <cfRule type="containsText" dxfId="45" priority="54" operator="containsText" text="НЕОДНОРОДНЫЕ">
      <formula>NOT(ISERROR(SEARCH("НЕОДНОРОДНЫЕ",P20)))</formula>
    </cfRule>
  </conditionalFormatting>
  <conditionalFormatting sqref="P20:P41">
    <cfRule type="containsText" dxfId="44" priority="49" operator="containsText" text="НЕОДНОРОДНЫЕ">
      <formula>NOT(ISERROR(SEARCH("НЕОДНОРОДНЫЕ",P20)))</formula>
    </cfRule>
    <cfRule type="containsText" dxfId="43" priority="50" operator="containsText" text="ОДНОРОДНЫЕ">
      <formula>NOT(ISERROR(SEARCH("ОДНОРОДНЫЕ",P20)))</formula>
    </cfRule>
    <cfRule type="containsText" dxfId="42" priority="51" operator="containsText" text="НЕОДНОРОДНЫЕ">
      <formula>NOT(ISERROR(SEARCH("НЕОДНОРОДНЫЕ",P20)))</formula>
    </cfRule>
  </conditionalFormatting>
  <conditionalFormatting sqref="P27:P30">
    <cfRule type="containsText" dxfId="41" priority="40" operator="containsText" text="НЕ">
      <formula>NOT(ISERROR(SEARCH("НЕ",P27)))</formula>
    </cfRule>
    <cfRule type="containsText" dxfId="40" priority="41" operator="containsText" text="ОДНОРОДНЫЕ">
      <formula>NOT(ISERROR(SEARCH("ОДНОРОДНЫЕ",P27)))</formula>
    </cfRule>
    <cfRule type="containsText" dxfId="39" priority="42" operator="containsText" text="НЕОДНОРОДНЫЕ">
      <formula>NOT(ISERROR(SEARCH("НЕОДНОРОДНЫЕ",P27)))</formula>
    </cfRule>
  </conditionalFormatting>
  <conditionalFormatting sqref="P27:P30">
    <cfRule type="containsText" dxfId="38" priority="37" operator="containsText" text="НЕОДНОРОДНЫЕ">
      <formula>NOT(ISERROR(SEARCH("НЕОДНОРОДНЫЕ",P27)))</formula>
    </cfRule>
    <cfRule type="containsText" dxfId="37" priority="38" operator="containsText" text="ОДНОРОДНЫЕ">
      <formula>NOT(ISERROR(SEARCH("ОДНОРОДНЫЕ",P27)))</formula>
    </cfRule>
    <cfRule type="containsText" dxfId="36" priority="39" operator="containsText" text="НЕОДНОРОДНЫЕ">
      <formula>NOT(ISERROR(SEARCH("НЕОДНОРОДНЫЕ",P27)))</formula>
    </cfRule>
  </conditionalFormatting>
  <conditionalFormatting sqref="P31:P32">
    <cfRule type="containsText" dxfId="35" priority="34" operator="containsText" text="НЕ">
      <formula>NOT(ISERROR(SEARCH("НЕ",P31)))</formula>
    </cfRule>
    <cfRule type="containsText" dxfId="34" priority="35" operator="containsText" text="ОДНОРОДНЫЕ">
      <formula>NOT(ISERROR(SEARCH("ОДНОРОДНЫЕ",P31)))</formula>
    </cfRule>
    <cfRule type="containsText" dxfId="33" priority="36" operator="containsText" text="НЕОДНОРОДНЫЕ">
      <formula>NOT(ISERROR(SEARCH("НЕОДНОРОДНЫЕ",P31)))</formula>
    </cfRule>
  </conditionalFormatting>
  <conditionalFormatting sqref="P31:P32">
    <cfRule type="containsText" dxfId="32" priority="31" operator="containsText" text="НЕОДНОРОДНЫЕ">
      <formula>NOT(ISERROR(SEARCH("НЕОДНОРОДНЫЕ",P31)))</formula>
    </cfRule>
    <cfRule type="containsText" dxfId="31" priority="32" operator="containsText" text="ОДНОРОДНЫЕ">
      <formula>NOT(ISERROR(SEARCH("ОДНОРОДНЫЕ",P31)))</formula>
    </cfRule>
    <cfRule type="containsText" dxfId="30" priority="33" operator="containsText" text="НЕОДНОРОДНЫЕ">
      <formula>NOT(ISERROR(SEARCH("НЕОДНОРОДНЫЕ",P31)))</formula>
    </cfRule>
  </conditionalFormatting>
  <conditionalFormatting sqref="P33">
    <cfRule type="containsText" dxfId="29" priority="28" operator="containsText" text="НЕ">
      <formula>NOT(ISERROR(SEARCH("НЕ",P33)))</formula>
    </cfRule>
    <cfRule type="containsText" dxfId="28" priority="29" operator="containsText" text="ОДНОРОДНЫЕ">
      <formula>NOT(ISERROR(SEARCH("ОДНОРОДНЫЕ",P33)))</formula>
    </cfRule>
    <cfRule type="containsText" dxfId="27" priority="30" operator="containsText" text="НЕОДНОРОДНЫЕ">
      <formula>NOT(ISERROR(SEARCH("НЕОДНОРОДНЫЕ",P33)))</formula>
    </cfRule>
  </conditionalFormatting>
  <conditionalFormatting sqref="P33">
    <cfRule type="containsText" dxfId="26" priority="25" operator="containsText" text="НЕОДНОРОДНЫЕ">
      <formula>NOT(ISERROR(SEARCH("НЕОДНОРОДНЫЕ",P33)))</formula>
    </cfRule>
    <cfRule type="containsText" dxfId="25" priority="26" operator="containsText" text="ОДНОРОДНЫЕ">
      <formula>NOT(ISERROR(SEARCH("ОДНОРОДНЫЕ",P33)))</formula>
    </cfRule>
    <cfRule type="containsText" dxfId="24" priority="27" operator="containsText" text="НЕОДНОРОДНЫЕ">
      <formula>NOT(ISERROR(SEARCH("НЕОДНОРОДНЫЕ",P33)))</formula>
    </cfRule>
  </conditionalFormatting>
  <conditionalFormatting sqref="P34:P35">
    <cfRule type="containsText" dxfId="23" priority="22" operator="containsText" text="НЕ">
      <formula>NOT(ISERROR(SEARCH("НЕ",P34)))</formula>
    </cfRule>
    <cfRule type="containsText" dxfId="22" priority="23" operator="containsText" text="ОДНОРОДНЫЕ">
      <formula>NOT(ISERROR(SEARCH("ОДНОРОДНЫЕ",P34)))</formula>
    </cfRule>
    <cfRule type="containsText" dxfId="21" priority="24" operator="containsText" text="НЕОДНОРОДНЫЕ">
      <formula>NOT(ISERROR(SEARCH("НЕОДНОРОДНЫЕ",P34)))</formula>
    </cfRule>
  </conditionalFormatting>
  <conditionalFormatting sqref="P34:P35">
    <cfRule type="containsText" dxfId="20" priority="19" operator="containsText" text="НЕОДНОРОДНЫЕ">
      <formula>NOT(ISERROR(SEARCH("НЕОДНОРОДНЫЕ",P34)))</formula>
    </cfRule>
    <cfRule type="containsText" dxfId="19" priority="20" operator="containsText" text="ОДНОРОДНЫЕ">
      <formula>NOT(ISERROR(SEARCH("ОДНОРОДНЫЕ",P34)))</formula>
    </cfRule>
    <cfRule type="containsText" dxfId="18" priority="21" operator="containsText" text="НЕОДНОРОДНЫЕ">
      <formula>NOT(ISERROR(SEARCH("НЕОДНОРОДНЫЕ",P34)))</formula>
    </cfRule>
  </conditionalFormatting>
  <conditionalFormatting sqref="P35:P37">
    <cfRule type="containsText" dxfId="17" priority="16" operator="containsText" text="НЕ">
      <formula>NOT(ISERROR(SEARCH("НЕ",P35)))</formula>
    </cfRule>
    <cfRule type="containsText" dxfId="16" priority="17" operator="containsText" text="ОДНОРОДНЫЕ">
      <formula>NOT(ISERROR(SEARCH("ОДНОРОДНЫЕ",P35)))</formula>
    </cfRule>
    <cfRule type="containsText" dxfId="15" priority="18" operator="containsText" text="НЕОДНОРОДНЫЕ">
      <formula>NOT(ISERROR(SEARCH("НЕОДНОРОДНЫЕ",P35)))</formula>
    </cfRule>
  </conditionalFormatting>
  <conditionalFormatting sqref="P35:P37">
    <cfRule type="containsText" dxfId="14" priority="13" operator="containsText" text="НЕОДНОРОДНЫЕ">
      <formula>NOT(ISERROR(SEARCH("НЕОДНОРОДНЫЕ",P35)))</formula>
    </cfRule>
    <cfRule type="containsText" dxfId="13" priority="14" operator="containsText" text="ОДНОРОДНЫЕ">
      <formula>NOT(ISERROR(SEARCH("ОДНОРОДНЫЕ",P35)))</formula>
    </cfRule>
    <cfRule type="containsText" dxfId="12" priority="15" operator="containsText" text="НЕОДНОРОДНЫЕ">
      <formula>NOT(ISERROR(SEARCH("НЕОДНОРОДНЫЕ",P35)))</formula>
    </cfRule>
  </conditionalFormatting>
  <conditionalFormatting sqref="P38:P40">
    <cfRule type="containsText" dxfId="11" priority="10" operator="containsText" text="НЕ">
      <formula>NOT(ISERROR(SEARCH("НЕ",P38)))</formula>
    </cfRule>
    <cfRule type="containsText" dxfId="10" priority="11" operator="containsText" text="ОДНОРОДНЫЕ">
      <formula>NOT(ISERROR(SEARCH("ОДНОРОДНЫЕ",P38)))</formula>
    </cfRule>
    <cfRule type="containsText" dxfId="9" priority="12" operator="containsText" text="НЕОДНОРОДНЫЕ">
      <formula>NOT(ISERROR(SEARCH("НЕОДНОРОДНЫЕ",P38)))</formula>
    </cfRule>
  </conditionalFormatting>
  <conditionalFormatting sqref="P38:P40">
    <cfRule type="containsText" dxfId="8" priority="7" operator="containsText" text="НЕОДНОРОДНЫЕ">
      <formula>NOT(ISERROR(SEARCH("НЕОДНОРОДНЫЕ",P38)))</formula>
    </cfRule>
    <cfRule type="containsText" dxfId="7" priority="8" operator="containsText" text="ОДНОРОДНЫЕ">
      <formula>NOT(ISERROR(SEARCH("ОДНОРОДНЫЕ",P38)))</formula>
    </cfRule>
    <cfRule type="containsText" dxfId="6" priority="9" operator="containsText" text="НЕОДНОРОДНЫЕ">
      <formula>NOT(ISERROR(SEARCH("НЕОДНОРОДНЫЕ",P38)))</formula>
    </cfRule>
  </conditionalFormatting>
  <conditionalFormatting sqref="P41">
    <cfRule type="containsText" dxfId="5" priority="4" operator="containsText" text="НЕ">
      <formula>NOT(ISERROR(SEARCH("НЕ",P41)))</formula>
    </cfRule>
    <cfRule type="containsText" dxfId="4" priority="5" operator="containsText" text="ОДНОРОДНЫЕ">
      <formula>NOT(ISERROR(SEARCH("ОДНОРОДНЫЕ",P41)))</formula>
    </cfRule>
    <cfRule type="containsText" dxfId="3" priority="6" operator="containsText" text="НЕОДНОРОДНЫЕ">
      <formula>NOT(ISERROR(SEARCH("НЕОДНОРОДНЫЕ",P41)))</formula>
    </cfRule>
  </conditionalFormatting>
  <conditionalFormatting sqref="P41">
    <cfRule type="containsText" dxfId="2" priority="1" operator="containsText" text="НЕОДНОРОДНЫЕ">
      <formula>NOT(ISERROR(SEARCH("НЕОДНОРОДНЫЕ",P41)))</formula>
    </cfRule>
    <cfRule type="containsText" dxfId="1" priority="2" operator="containsText" text="ОДНОРОДНЫЕ">
      <formula>NOT(ISERROR(SEARCH("ОДНОРОДНЫЕ",P41)))</formula>
    </cfRule>
    <cfRule type="containsText" dxfId="0" priority="3" operator="containsText" text="НЕОДНОРОДНЫЕ">
      <formula>NOT(ISERROR(SEARCH("НЕОДНОРОДНЫЕ",P41)))</formula>
    </cfRule>
  </conditionalFormatting>
  <pageMargins left="0.31496062992125984" right="0.19685039370078741" top="0.35433070866141736" bottom="0.35433070866141736" header="0.11811023622047245" footer="0.11811023622047245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2022-12-17T01:34:35Z</dcterms:modified>
</cp:coreProperties>
</file>