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O22" i="1" l="1"/>
  <c r="L20" i="1" l="1"/>
  <c r="K20" i="1"/>
  <c r="J20" i="1"/>
  <c r="K21" i="1" l="1"/>
  <c r="L21" i="1"/>
  <c r="J21" i="1"/>
  <c r="O21" i="1" s="1"/>
  <c r="M20" i="1"/>
  <c r="N20" i="1" s="1"/>
  <c r="O20" i="1"/>
  <c r="C17" i="1" l="1"/>
  <c r="M21" i="1"/>
  <c r="N21" i="1" s="1"/>
</calcChain>
</file>

<file path=xl/sharedStrings.xml><?xml version="1.0" encoding="utf-8"?>
<sst xmlns="http://schemas.openxmlformats.org/spreadsheetml/2006/main" count="44" uniqueCount="39">
  <si>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</si>
  <si>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</si>
  <si>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</si>
  <si>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</si>
  <si>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</si>
  <si>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</si>
  <si>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</si>
  <si>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</si>
  <si>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</si>
  <si>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</si>
  <si>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</si>
  <si>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</si>
  <si>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</si>
  <si>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</si>
  <si>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</si>
  <si>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</si>
  <si>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</si>
  <si>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</si>
  <si>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</si>
  <si>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</si>
  <si>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</si>
  <si>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</si>
  <si>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</si>
  <si>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</si>
  <si>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</si>
  <si>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стирка медицинского белья прямого</t>
  </si>
  <si>
    <t>кг</t>
  </si>
  <si>
    <t>стирка бахил тканевых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</si>
  <si>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</si>
  <si>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</si>
  <si>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</si>
  <si>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</si>
  <si>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</si>
  <si>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на оказание услуг по стирке белья</t>
  </si>
  <si>
    <t>Исходя из имеющегося у Заказчика объёма финансового обеспечения для осуществления закупки НМЦД устанавливается в размере 4 490 000 (четыре тысячи четыреста девяносто) рублей 00 копеек.</t>
  </si>
  <si>
    <t>КП вх.6174-11/22 от 17.11.2021</t>
  </si>
  <si>
    <t>КП вх.6175-11/22 от 17.11.2021</t>
  </si>
  <si>
    <t>КП вх.6378-11/22 от 25.11.2021</t>
  </si>
  <si>
    <t>№ 311-22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</si>
</sst>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 applyAlignment="1">
      <alignment horizontal="right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85" zoomScaleNormal="85" zoomScalePageLayoutView="70" workbookViewId="0">
      <selection activeCell="E8" sqref="E8"/>
    </sheetView>
  </sheetViews>
  <sheetFormatPr defaultRowHeight="15" x14ac:dyDescent="0.25"/>
  <cols>
    <col min="1" max="1" width="9.140625" style="7"/>
    <col min="2" max="2" width="27.28515625" style="7" customWidth="1"/>
    <col min="3" max="4" width="9.140625" style="7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7" customWidth="1"/>
    <col min="12" max="12" width="12.5703125" style="7" customWidth="1"/>
    <col min="13" max="13" width="10.28515625" style="7" customWidth="1"/>
    <col min="14" max="14" width="14.28515625" style="7" customWidth="1"/>
    <col min="15" max="15" width="13.28515625" style="2" customWidth="1"/>
    <col min="16" max="16384" width="9.140625" style="8"/>
  </cols>
  <sheetData>
    <row r="1" spans="2:15" x14ac:dyDescent="0.25">
      <c r="O1" s="6" t="s">
        <v>29</v>
      </c>
    </row>
    <row r="2" spans="2:15" ht="14.45" customHeight="1" x14ac:dyDescent="0.25">
      <c r="O2" s="6" t="s">
        <v>30</v>
      </c>
    </row>
    <row r="3" spans="2:15" x14ac:dyDescent="0.25">
      <c r="O3" s="6" t="s">
        <v>33</v>
      </c>
    </row>
    <row r="4" spans="2:15" x14ac:dyDescent="0.25">
      <c r="O4" s="6" t="s">
        <v>31</v>
      </c>
    </row>
    <row r="5" spans="2:15" x14ac:dyDescent="0.25">
      <c r="O5" s="6" t="s">
        <v>32</v>
      </c>
    </row>
    <row r="6" spans="2:15" ht="14.45" customHeight="1" x14ac:dyDescent="0.2">
      <c r="O6" s="1" t="s">
        <v>38</v>
      </c>
    </row>
    <row r="8" spans="2:15" x14ac:dyDescent="0.25">
      <c r="O8" s="4" t="s">
        <v>16</v>
      </c>
    </row>
    <row r="9" spans="2:15" x14ac:dyDescent="0.25">
      <c r="O9" s="5" t="s">
        <v>21</v>
      </c>
    </row>
    <row r="10" spans="2:15" x14ac:dyDescent="0.25">
      <c r="O10" s="5" t="s">
        <v>17</v>
      </c>
    </row>
    <row r="12" spans="2:15" ht="28.9" customHeight="1" x14ac:dyDescent="0.25">
      <c r="L12" s="15" t="s">
        <v>20</v>
      </c>
      <c r="M12" s="15"/>
      <c r="O12" s="2" t="s">
        <v>18</v>
      </c>
    </row>
    <row r="13" spans="2:15" ht="18.75" x14ac:dyDescent="0.25">
      <c r="O13" s="3"/>
    </row>
    <row r="14" spans="2:15" ht="18.75" x14ac:dyDescent="0.25">
      <c r="B14" s="16" t="s">
        <v>19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3"/>
    </row>
    <row r="17" spans="1:15" s="7" customFormat="1" ht="57" customHeight="1" x14ac:dyDescent="0.25">
      <c r="A17" s="19" t="s">
        <v>14</v>
      </c>
      <c r="B17" s="20"/>
      <c r="C17" s="21">
        <f>SUMIF(O20:O21,"&gt;0")</f>
        <v>5212500</v>
      </c>
      <c r="D17" s="20"/>
      <c r="E17" s="9" t="s">
        <v>35</v>
      </c>
      <c r="F17" s="9" t="s">
        <v>36</v>
      </c>
      <c r="G17" s="9" t="s">
        <v>37</v>
      </c>
      <c r="H17" s="9"/>
      <c r="I17" s="10"/>
      <c r="J17" s="10"/>
      <c r="K17" s="11"/>
      <c r="L17" s="11"/>
      <c r="M17" s="11"/>
      <c r="N17" s="11"/>
      <c r="O17" s="10"/>
    </row>
    <row r="18" spans="1:15" s="7" customFormat="1" ht="30" customHeight="1" x14ac:dyDescent="0.25">
      <c r="A18" s="24" t="s">
        <v>0</v>
      </c>
      <c r="B18" s="24" t="s">
        <v>1</v>
      </c>
      <c r="C18" s="24" t="s">
        <v>2</v>
      </c>
      <c r="D18" s="24"/>
      <c r="E18" s="10" t="s">
        <v>5</v>
      </c>
      <c r="F18" s="10" t="s">
        <v>7</v>
      </c>
      <c r="G18" s="10" t="s">
        <v>8</v>
      </c>
      <c r="H18" s="10" t="s">
        <v>22</v>
      </c>
      <c r="I18" s="10" t="s">
        <v>23</v>
      </c>
      <c r="J18" s="22" t="s">
        <v>15</v>
      </c>
      <c r="K18" s="24" t="s">
        <v>11</v>
      </c>
      <c r="L18" s="24" t="s">
        <v>12</v>
      </c>
      <c r="M18" s="24" t="s">
        <v>13</v>
      </c>
      <c r="N18" s="24" t="s">
        <v>9</v>
      </c>
      <c r="O18" s="18" t="s">
        <v>10</v>
      </c>
    </row>
    <row r="19" spans="1:15" s="7" customFormat="1" ht="30" x14ac:dyDescent="0.25">
      <c r="A19" s="24"/>
      <c r="B19" s="24"/>
      <c r="C19" s="11" t="s">
        <v>3</v>
      </c>
      <c r="D19" s="11" t="s">
        <v>4</v>
      </c>
      <c r="E19" s="10" t="s">
        <v>6</v>
      </c>
      <c r="F19" s="10" t="s">
        <v>6</v>
      </c>
      <c r="G19" s="10" t="s">
        <v>6</v>
      </c>
      <c r="H19" s="10" t="s">
        <v>6</v>
      </c>
      <c r="I19" s="10" t="s">
        <v>6</v>
      </c>
      <c r="J19" s="23"/>
      <c r="K19" s="24"/>
      <c r="L19" s="24"/>
      <c r="M19" s="24"/>
      <c r="N19" s="24"/>
      <c r="O19" s="18"/>
    </row>
    <row r="20" spans="1:15" s="7" customFormat="1" ht="27" customHeight="1" x14ac:dyDescent="0.25">
      <c r="A20" s="11">
        <v>1</v>
      </c>
      <c r="B20" s="11" t="s">
        <v>25</v>
      </c>
      <c r="C20" s="11" t="s">
        <v>26</v>
      </c>
      <c r="D20" s="12">
        <v>30000</v>
      </c>
      <c r="E20" s="10">
        <v>83</v>
      </c>
      <c r="F20" s="10">
        <v>105</v>
      </c>
      <c r="G20" s="10">
        <v>98.25</v>
      </c>
      <c r="H20" s="10"/>
      <c r="I20" s="10"/>
      <c r="J20" s="10">
        <f t="shared" ref="J20:J21" si="0">AVERAGE(E20:I20)</f>
        <v>95.416666666666671</v>
      </c>
      <c r="K20" s="11">
        <f t="shared" ref="K20:K21" si="1">COUNT(E20:I20)</f>
        <v>3</v>
      </c>
      <c r="L20" s="11">
        <f t="shared" ref="L20:L21" si="2">STDEV(E20:I20)</f>
        <v>11.270351961377839</v>
      </c>
      <c r="M20" s="11">
        <f t="shared" ref="M20:M21" si="3">L20/J20*100</f>
        <v>11.811722579609963</v>
      </c>
      <c r="N20" s="11" t="str">
        <f t="shared" ref="N20:N21" si="4">IF(M20&lt;33,"ОДНОРОДНЫЕ","НЕОДНОРОДНЫЕ")</f>
        <v>ОДНОРОДНЫЕ</v>
      </c>
      <c r="O20" s="10">
        <f t="shared" ref="O20:O21" si="5">D20*J20</f>
        <v>2862500</v>
      </c>
    </row>
    <row r="21" spans="1:15" s="7" customFormat="1" ht="30" x14ac:dyDescent="0.25">
      <c r="A21" s="11">
        <v>2</v>
      </c>
      <c r="B21" s="11" t="s">
        <v>27</v>
      </c>
      <c r="C21" s="11" t="s">
        <v>26</v>
      </c>
      <c r="D21" s="12">
        <v>50000</v>
      </c>
      <c r="E21" s="10">
        <v>40</v>
      </c>
      <c r="F21" s="10">
        <v>45</v>
      </c>
      <c r="G21" s="10">
        <v>56</v>
      </c>
      <c r="H21" s="10"/>
      <c r="I21" s="10"/>
      <c r="J21" s="10">
        <f t="shared" si="0"/>
        <v>47</v>
      </c>
      <c r="K21" s="11">
        <f t="shared" si="1"/>
        <v>3</v>
      </c>
      <c r="L21" s="11">
        <f t="shared" si="2"/>
        <v>8.1853527718724504</v>
      </c>
      <c r="M21" s="11">
        <f t="shared" si="3"/>
        <v>17.415644195473298</v>
      </c>
      <c r="N21" s="11" t="str">
        <f t="shared" si="4"/>
        <v>ОДНОРОДНЫЕ</v>
      </c>
      <c r="O21" s="10">
        <f t="shared" si="5"/>
        <v>2350000</v>
      </c>
    </row>
    <row r="22" spans="1:15" x14ac:dyDescent="0.25">
      <c r="E22" s="8">
        <v>4490000</v>
      </c>
      <c r="F22" s="8">
        <v>5400000</v>
      </c>
      <c r="G22" s="8">
        <v>5747500</v>
      </c>
      <c r="O22" s="2">
        <f>SUM(O20:O21)</f>
        <v>5212500</v>
      </c>
    </row>
    <row r="23" spans="1:15" ht="33" customHeight="1" x14ac:dyDescent="0.25">
      <c r="A23" s="17" t="s">
        <v>28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33" customHeight="1" x14ac:dyDescent="0.25">
      <c r="A24" s="17" t="s">
        <v>24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s="13" customFormat="1" ht="15" customHeight="1" x14ac:dyDescent="0.25">
      <c r="A26" s="14" t="s">
        <v>34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</sheetData>
  <mergeCells count="17">
    <mergeCell ref="C18:D18"/>
    <mergeCell ref="A26:O26"/>
    <mergeCell ref="L12:M12"/>
    <mergeCell ref="B14:N14"/>
    <mergeCell ref="A25:O25"/>
    <mergeCell ref="O18:O19"/>
    <mergeCell ref="A17:B17"/>
    <mergeCell ref="C17:D17"/>
    <mergeCell ref="J18:J19"/>
    <mergeCell ref="K18:K19"/>
    <mergeCell ref="L18:L19"/>
    <mergeCell ref="M18:M19"/>
    <mergeCell ref="A23:O23"/>
    <mergeCell ref="A24:O24"/>
    <mergeCell ref="N18:N19"/>
    <mergeCell ref="A18:A19"/>
    <mergeCell ref="B18:B19"/>
  </mergeCells>
  <conditionalFormatting sqref="N20:N21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1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2022-12-13T01:55:34Z</dcterms:modified>
</cp:coreProperties>
</file>