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ED1E15C8-B528-4088-B8A8-DF59F420E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M23" i="1" s="1"/>
  <c r="N23" i="1" s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O23" i="1" s="1"/>
  <c r="J24" i="1"/>
  <c r="O24" i="1" s="1"/>
  <c r="M24" i="1" l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<sst xmlns="http://schemas.openxmlformats.org/spreadsheetml/2006/main" count="52" uniqueCount="42">
  <si>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</si>
  <si>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</si>
  <si>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</si>
  <si>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</si>
  <si>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</si>
  <si>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</si>
  <si>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</si>
  <si>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</si>
  <si>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</si>
  <si>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</si>
  <si>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</si>
  <si>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</si>
  <si>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</si>
  <si>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</si>
  <si>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</si>
  <si>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</si>
  <si>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</si>
  <si>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</si>
  <si>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</si>
  <si>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</si>
  <si>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</si>
  <si>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</si>
  <si>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</si>
  <si>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</si>
  <si>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</si>
  <si>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</si>
  <si>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</si>
  <si>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</si>
  <si>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</si>
  <si>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</si>
  <si>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</si>
  <si>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</si>
  <si>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</si>
  <si>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вх.6245-12/22 от 05.12.2022</t>
  </si>
  <si>
    <t>ИТОГО</t>
  </si>
  <si>
    <t xml:space="preserve">Масло подсолнечное рафинированное дезодорированное </t>
  </si>
  <si>
    <t xml:space="preserve">Какао порошок б/с </t>
  </si>
  <si>
    <t xml:space="preserve">Чай гранулированный </t>
  </si>
  <si>
    <t>Дрожжи хлебопекарные сухие</t>
  </si>
  <si>
    <t>№ 288-22</t>
  </si>
  <si>
    <t>на поставку бакалейной продукции  путем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</si>
  <si>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401 426 (четыреста одна тысяча четыреста двадцать шесть) рублей 67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</si>
</sst>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topLeftCell="A4" zoomScale="85" zoomScaleNormal="85" zoomScalePageLayoutView="70" workbookViewId="0">
      <selection activeCell="U16" sqref="U16"/>
    </sheetView>
  </sheetViews>
  <sheetFormatPr defaultColWidth="9.140625"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12" t="s">
        <v>29</v>
      </c>
    </row>
    <row r="2" spans="1:15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12" t="s">
        <v>30</v>
      </c>
    </row>
    <row r="3" spans="1:15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12" t="s">
        <v>40</v>
      </c>
    </row>
    <row r="4" spans="1:15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12" t="s">
        <v>31</v>
      </c>
    </row>
    <row r="5" spans="1:15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12" t="s">
        <v>32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12" t="s">
        <v>39</v>
      </c>
    </row>
    <row r="7" spans="1:15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4" t="s">
        <v>16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5" t="s">
        <v>21</v>
      </c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17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3"/>
    </row>
    <row r="11" spans="1:15" ht="28.9" customHeight="1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20" t="s">
        <v>20</v>
      </c>
      <c r="M11" s="20"/>
      <c r="N11" s="7"/>
      <c r="O11" s="3" t="s">
        <v>18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x14ac:dyDescent="0.25">
      <c r="A13" s="7"/>
      <c r="B13" s="20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3"/>
    </row>
    <row r="14" spans="1:15" hidden="1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3"/>
    </row>
    <row r="15" spans="1:15" x14ac:dyDescent="0.25">
      <c r="A15" s="7"/>
      <c r="B15" s="7"/>
      <c r="C15" s="7"/>
      <c r="D15" s="7"/>
      <c r="E15" s="3"/>
      <c r="F15" s="3"/>
      <c r="G15" s="3"/>
      <c r="H15" s="3"/>
      <c r="I15" s="3"/>
      <c r="J15" s="3"/>
      <c r="K15" s="7"/>
      <c r="L15" s="7"/>
      <c r="M15" s="7"/>
      <c r="N15" s="7"/>
      <c r="O15" s="3"/>
    </row>
    <row r="16" spans="1:15" ht="89.45" customHeight="1" x14ac:dyDescent="0.25">
      <c r="A16" s="23" t="s">
        <v>14</v>
      </c>
      <c r="B16" s="24"/>
      <c r="C16" s="25">
        <f>SUMIF(O19:O23,"&gt;0")</f>
        <v>401426.66666666663</v>
      </c>
      <c r="D16" s="24"/>
      <c r="E16" s="13" t="s">
        <v>33</v>
      </c>
      <c r="F16" s="13" t="s">
        <v>33</v>
      </c>
      <c r="G16" s="13" t="s">
        <v>33</v>
      </c>
      <c r="H16" s="9" t="s">
        <v>26</v>
      </c>
      <c r="I16" s="10" t="s">
        <v>27</v>
      </c>
      <c r="J16" s="10"/>
      <c r="K16" s="11"/>
      <c r="L16" s="11"/>
      <c r="M16" s="11"/>
      <c r="N16" s="11"/>
      <c r="O16" s="10"/>
    </row>
    <row r="17" spans="1:15" ht="30" customHeight="1" x14ac:dyDescent="0.25">
      <c r="A17" s="28" t="s">
        <v>0</v>
      </c>
      <c r="B17" s="28" t="s">
        <v>1</v>
      </c>
      <c r="C17" s="28" t="s">
        <v>2</v>
      </c>
      <c r="D17" s="28"/>
      <c r="E17" s="10" t="s">
        <v>5</v>
      </c>
      <c r="F17" s="10" t="s">
        <v>7</v>
      </c>
      <c r="G17" s="10" t="s">
        <v>8</v>
      </c>
      <c r="H17" s="10" t="s">
        <v>22</v>
      </c>
      <c r="I17" s="10" t="s">
        <v>23</v>
      </c>
      <c r="J17" s="26" t="s">
        <v>15</v>
      </c>
      <c r="K17" s="28" t="s">
        <v>11</v>
      </c>
      <c r="L17" s="28" t="s">
        <v>12</v>
      </c>
      <c r="M17" s="28" t="s">
        <v>13</v>
      </c>
      <c r="N17" s="28" t="s">
        <v>9</v>
      </c>
      <c r="O17" s="22" t="s">
        <v>10</v>
      </c>
    </row>
    <row r="18" spans="1:15" ht="30" x14ac:dyDescent="0.25">
      <c r="A18" s="28"/>
      <c r="B18" s="29"/>
      <c r="C18" s="15" t="s">
        <v>3</v>
      </c>
      <c r="D18" s="15" t="s">
        <v>4</v>
      </c>
      <c r="E18" s="10" t="s">
        <v>6</v>
      </c>
      <c r="F18" s="10" t="s">
        <v>6</v>
      </c>
      <c r="G18" s="10" t="s">
        <v>6</v>
      </c>
      <c r="H18" s="10" t="s">
        <v>6</v>
      </c>
      <c r="I18" s="10" t="s">
        <v>6</v>
      </c>
      <c r="J18" s="27"/>
      <c r="K18" s="28"/>
      <c r="L18" s="28"/>
      <c r="M18" s="28"/>
      <c r="N18" s="28"/>
      <c r="O18" s="22"/>
    </row>
    <row r="19" spans="1:15" ht="40.5" customHeight="1" x14ac:dyDescent="0.25">
      <c r="A19" s="8">
        <v>1</v>
      </c>
      <c r="B19" s="32" t="s">
        <v>35</v>
      </c>
      <c r="C19" s="18" t="s">
        <v>25</v>
      </c>
      <c r="D19" s="18">
        <v>1800</v>
      </c>
      <c r="E19" s="31">
        <v>137</v>
      </c>
      <c r="F19" s="19">
        <v>165</v>
      </c>
      <c r="G19" s="10">
        <v>235</v>
      </c>
      <c r="H19" s="10"/>
      <c r="I19" s="10"/>
      <c r="J19" s="10">
        <f t="shared" ref="J19:J24" si="0">AVERAGE(E19:I19)</f>
        <v>179</v>
      </c>
      <c r="K19" s="11">
        <f t="shared" ref="K19:K24" si="1">COUNT(E19:I19)</f>
        <v>3</v>
      </c>
      <c r="L19" s="11">
        <f t="shared" ref="L19:L24" si="2">STDEV(E19:I19)</f>
        <v>50.47771785649585</v>
      </c>
      <c r="M19" s="11">
        <f t="shared" ref="M19:M24" si="3">L19/J19*100</f>
        <v>28.199842377930644</v>
      </c>
      <c r="N19" s="11" t="str">
        <f t="shared" ref="N19:N24" si="4">IF(M19&lt;33,"ОДНОРОДНЫЕ","НЕОДНОРОДНЫЕ")</f>
        <v>ОДНОРОДНЫЕ</v>
      </c>
      <c r="O19" s="10">
        <f t="shared" ref="O19:O24" si="5">D19*J19</f>
        <v>322200</v>
      </c>
    </row>
    <row r="20" spans="1:15" ht="27" customHeight="1" x14ac:dyDescent="0.25">
      <c r="A20" s="8">
        <v>2</v>
      </c>
      <c r="B20" s="33" t="s">
        <v>36</v>
      </c>
      <c r="C20" s="18" t="s">
        <v>25</v>
      </c>
      <c r="D20" s="18">
        <v>80</v>
      </c>
      <c r="E20" s="31">
        <v>370</v>
      </c>
      <c r="F20" s="19">
        <v>360</v>
      </c>
      <c r="G20" s="10">
        <v>550</v>
      </c>
      <c r="H20" s="10"/>
      <c r="I20" s="10"/>
      <c r="J20" s="10">
        <f t="shared" si="0"/>
        <v>426.66666666666669</v>
      </c>
      <c r="K20" s="11">
        <f t="shared" si="1"/>
        <v>3</v>
      </c>
      <c r="L20" s="11">
        <f t="shared" si="2"/>
        <v>106.92676621563618</v>
      </c>
      <c r="M20" s="11">
        <f t="shared" si="3"/>
        <v>25.060960831789732</v>
      </c>
      <c r="N20" s="11" t="str">
        <f t="shared" si="4"/>
        <v>ОДНОРОДНЫЕ</v>
      </c>
      <c r="O20" s="10">
        <f t="shared" si="5"/>
        <v>34133.333333333336</v>
      </c>
    </row>
    <row r="21" spans="1:15" ht="16.899999999999999" customHeight="1" x14ac:dyDescent="0.25">
      <c r="A21" s="8">
        <v>3</v>
      </c>
      <c r="B21" s="33" t="s">
        <v>37</v>
      </c>
      <c r="C21" s="18" t="s">
        <v>25</v>
      </c>
      <c r="D21" s="18">
        <v>60</v>
      </c>
      <c r="E21" s="31">
        <v>378</v>
      </c>
      <c r="F21" s="19">
        <v>460</v>
      </c>
      <c r="G21" s="10">
        <v>590</v>
      </c>
      <c r="H21" s="10"/>
      <c r="I21" s="10"/>
      <c r="J21" s="10">
        <f t="shared" si="0"/>
        <v>476</v>
      </c>
      <c r="K21" s="11">
        <f t="shared" si="1"/>
        <v>3</v>
      </c>
      <c r="L21" s="11">
        <f t="shared" si="2"/>
        <v>106.90182411914213</v>
      </c>
      <c r="M21" s="11">
        <f t="shared" si="3"/>
        <v>22.458366411584482</v>
      </c>
      <c r="N21" s="11" t="str">
        <f t="shared" si="4"/>
        <v>ОДНОРОДНЫЕ</v>
      </c>
      <c r="O21" s="10">
        <f t="shared" si="5"/>
        <v>28560</v>
      </c>
    </row>
    <row r="22" spans="1:15" ht="36" customHeight="1" x14ac:dyDescent="0.25">
      <c r="A22" s="8">
        <v>4</v>
      </c>
      <c r="B22" s="33" t="s">
        <v>38</v>
      </c>
      <c r="C22" s="18" t="s">
        <v>25</v>
      </c>
      <c r="D22" s="18">
        <v>10</v>
      </c>
      <c r="E22" s="31">
        <v>1110</v>
      </c>
      <c r="F22" s="19">
        <v>850</v>
      </c>
      <c r="G22" s="10">
        <v>3000</v>
      </c>
      <c r="H22" s="10"/>
      <c r="I22" s="10"/>
      <c r="J22" s="10">
        <f t="shared" si="0"/>
        <v>1653.3333333333333</v>
      </c>
      <c r="K22" s="11">
        <f t="shared" si="1"/>
        <v>3</v>
      </c>
      <c r="L22" s="11">
        <f t="shared" si="2"/>
        <v>1173.4706359058728</v>
      </c>
      <c r="M22" s="11">
        <f t="shared" si="3"/>
        <v>70.976046526564886</v>
      </c>
      <c r="N22" s="11" t="str">
        <f t="shared" si="4"/>
        <v>НЕОДНОРОДНЫЕ</v>
      </c>
      <c r="O22" s="10">
        <f t="shared" si="5"/>
        <v>16533.333333333332</v>
      </c>
    </row>
    <row r="23" spans="1:15" ht="17.45" hidden="1" customHeight="1" x14ac:dyDescent="0.25">
      <c r="A23" s="11">
        <v>5</v>
      </c>
      <c r="B23" s="16" t="s">
        <v>38</v>
      </c>
      <c r="C23" s="16"/>
      <c r="D23" s="17"/>
      <c r="E23" s="10"/>
      <c r="F23" s="10"/>
      <c r="G23" s="10"/>
      <c r="H23" s="10"/>
      <c r="I23" s="10"/>
      <c r="J23" s="10" t="e">
        <f t="shared" si="0"/>
        <v>#DIV/0!</v>
      </c>
      <c r="K23" s="11">
        <f t="shared" si="1"/>
        <v>0</v>
      </c>
      <c r="L23" s="11" t="e">
        <f t="shared" si="2"/>
        <v>#DIV/0!</v>
      </c>
      <c r="M23" s="11" t="e">
        <f t="shared" si="3"/>
        <v>#DIV/0!</v>
      </c>
      <c r="N23" s="11" t="e">
        <f t="shared" si="4"/>
        <v>#DIV/0!</v>
      </c>
      <c r="O23" s="10" t="e">
        <f t="shared" si="5"/>
        <v>#DIV/0!</v>
      </c>
    </row>
    <row r="24" spans="1:15" ht="30" x14ac:dyDescent="0.25">
      <c r="A24" s="11"/>
      <c r="B24" s="14" t="s">
        <v>34</v>
      </c>
      <c r="C24" s="11"/>
      <c r="D24" s="11"/>
      <c r="E24" s="10">
        <v>309980</v>
      </c>
      <c r="F24" s="10">
        <v>361900</v>
      </c>
      <c r="G24" s="10">
        <v>532400</v>
      </c>
      <c r="H24" s="10"/>
      <c r="I24" s="10"/>
      <c r="J24" s="10">
        <f t="shared" si="0"/>
        <v>401426.66666666669</v>
      </c>
      <c r="K24" s="11">
        <f t="shared" si="1"/>
        <v>3</v>
      </c>
      <c r="L24" s="11">
        <f t="shared" si="2"/>
        <v>116359.06553996274</v>
      </c>
      <c r="M24" s="11">
        <f t="shared" si="3"/>
        <v>28.986381623865565</v>
      </c>
      <c r="N24" s="11" t="str">
        <f t="shared" si="4"/>
        <v>ОДНОРОДНЫЕ</v>
      </c>
      <c r="O24" s="10">
        <f t="shared" si="5"/>
        <v>0</v>
      </c>
    </row>
    <row r="25" spans="1:15" s="7" customFormat="1" ht="33.6" customHeight="1" x14ac:dyDescent="0.25">
      <c r="A25" s="21" t="s">
        <v>28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s="7" customFormat="1" ht="33.6" customHeight="1" x14ac:dyDescent="0.25">
      <c r="A26" s="21" t="s">
        <v>24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s="6" customFormat="1" ht="15" customHeight="1" x14ac:dyDescent="0.25">
      <c r="A28" s="30" t="s">
        <v>41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</sheetData>
  <mergeCells count="17"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2022-12-09T06:11:55Z</dcterms:modified>
</cp:coreProperties>
</file>