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N22" i="1" l="1"/>
  <c r="L21" i="1" l="1"/>
  <c r="K21" i="1"/>
  <c r="J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<sst xmlns="http://schemas.openxmlformats.org/spreadsheetml/2006/main" count="39" uniqueCount="35">
  <si>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</si>
  <si>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</si>
  <si>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</si>
  <si>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</si>
  <si>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</si>
  <si>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</si>
  <si>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</si>
  <si>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</si>
  <si>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</si>
  <si>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</si>
  <si>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</si>
  <si>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</si>
  <si>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</si>
  <si>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</si>
  <si>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</si>
  <si>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</si>
  <si>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</si>
  <si>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</si>
  <si>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</si>
  <si>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</si>
  <si>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</si>
  <si>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</si>
  <si>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</si>
  <si>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</si>
  <si>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</si>
  <si>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</si>
  <si>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</si>
  <si>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</si>
  <si>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</si>
  <si>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</si>
  <si>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</si>
  <si>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термостата суховоздушного путем запроса котировок</t>
  </si>
  <si>
    <t>№281-22</t>
  </si>
  <si>
    <t>Исходя из имеющегося у Заказчика объёма финансового обеспечения для осуществления закупки НМЦД устанавливается в размере 336 000,00 (триста тридцать шесть тысяч рублей).</t>
  </si>
  <si>
    <t>Поставка термостата суховоздушного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</si>
</sst>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A24" sqref="A24:O24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32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30" t="s">
        <v>20</v>
      </c>
      <c r="M13" s="30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4" t="s">
        <v>14</v>
      </c>
      <c r="B18" s="35"/>
      <c r="C18" s="36"/>
      <c r="D18" s="35"/>
      <c r="E18" s="15"/>
      <c r="F18" s="15"/>
      <c r="G18" s="15"/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7" t="s">
        <v>15</v>
      </c>
      <c r="K19" s="27" t="s">
        <v>11</v>
      </c>
      <c r="L19" s="27" t="s">
        <v>12</v>
      </c>
      <c r="M19" s="27" t="s">
        <v>13</v>
      </c>
      <c r="N19" s="27" t="s">
        <v>9</v>
      </c>
      <c r="O19" s="33" t="s">
        <v>10</v>
      </c>
    </row>
    <row r="20" spans="1:17" s="6" customFormat="1" ht="30" x14ac:dyDescent="0.25">
      <c r="A20" s="28"/>
      <c r="B20" s="2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8"/>
      <c r="K20" s="27"/>
      <c r="L20" s="27"/>
      <c r="M20" s="27"/>
      <c r="N20" s="27"/>
      <c r="O20" s="33"/>
    </row>
    <row r="21" spans="1:17" s="6" customFormat="1" ht="25.5" x14ac:dyDescent="0.25">
      <c r="A21" s="22">
        <v>1</v>
      </c>
      <c r="B21" s="21" t="s">
        <v>34</v>
      </c>
      <c r="C21" s="23" t="s">
        <v>30</v>
      </c>
      <c r="D21" s="11">
        <v>6</v>
      </c>
      <c r="E21" s="19">
        <v>57000</v>
      </c>
      <c r="F21" s="26">
        <v>56000</v>
      </c>
      <c r="G21" s="26">
        <v>55000</v>
      </c>
      <c r="H21" s="16"/>
      <c r="I21" s="16"/>
      <c r="J21" s="16">
        <f t="shared" ref="J21" si="0">AVERAGE(E21:I21)</f>
        <v>56000</v>
      </c>
      <c r="K21" s="17">
        <f t="shared" ref="K21" si="1">COUNT(E21:I21)</f>
        <v>3</v>
      </c>
      <c r="L21" s="17">
        <f t="shared" ref="L21" si="2">STDEV(E21:I21)</f>
        <v>1000</v>
      </c>
      <c r="M21" s="17">
        <f t="shared" ref="M21" si="3">L21/J21*100</f>
        <v>1.7857142857142856</v>
      </c>
      <c r="N21" s="17" t="str">
        <f t="shared" ref="N21:N22" si="4">IF(M21&lt;33,"ОДНОРОДНЫЕ","НЕОДНОРОДНЫЕ")</f>
        <v>ОДНОРОДНЫЕ</v>
      </c>
      <c r="O21" s="16">
        <f t="shared" ref="O21" si="5">D21*J21</f>
        <v>336000</v>
      </c>
    </row>
    <row r="22" spans="1:17" s="6" customFormat="1" x14ac:dyDescent="0.25">
      <c r="A22" s="22"/>
      <c r="B22" s="24"/>
      <c r="C22" s="22"/>
      <c r="D22" s="20"/>
      <c r="E22" s="16">
        <f>E21*D21</f>
        <v>342000</v>
      </c>
      <c r="F22" s="25">
        <f>F21*D21</f>
        <v>336000</v>
      </c>
      <c r="G22" s="25">
        <f>G21*D21</f>
        <v>330000</v>
      </c>
      <c r="H22" s="16"/>
      <c r="I22" s="16"/>
      <c r="J22" s="16"/>
      <c r="K22" s="17"/>
      <c r="L22" s="17"/>
      <c r="M22" s="17"/>
      <c r="N22" s="17" t="str">
        <f t="shared" si="4"/>
        <v>ОДНОРОДНЫЕ</v>
      </c>
      <c r="O22" s="16">
        <f>SUM(O21:O21)</f>
        <v>336000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31" t="s">
        <v>25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7" s="10" customFormat="1" ht="33.6" customHeight="1" x14ac:dyDescent="0.25">
      <c r="A25" s="32" t="s">
        <v>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7" s="10" customFormat="1" ht="1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1:17" s="10" customFormat="1" ht="31.9" customHeight="1" x14ac:dyDescent="0.25">
      <c r="A27" s="29" t="s">
        <v>33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14"/>
      <c r="Q27" s="14"/>
    </row>
  </sheetData>
  <mergeCells count="17">
    <mergeCell ref="A19:A20"/>
    <mergeCell ref="B19:B20"/>
    <mergeCell ref="C19:D19"/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2022-12-06T06:41:54Z</dcterms:modified>
</cp:coreProperties>
</file>