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205" windowHeight="93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4" i="1" l="1"/>
  <c r="K24" i="1"/>
  <c r="J24" i="1"/>
  <c r="O24" i="1" s="1"/>
  <c r="J23" i="1"/>
  <c r="O23" i="1" s="1"/>
  <c r="K23" i="1"/>
  <c r="L23" i="1"/>
  <c r="K20" i="1"/>
  <c r="L22" i="1"/>
  <c r="K22" i="1"/>
  <c r="L21" i="1"/>
  <c r="K21" i="1"/>
  <c r="L19" i="1"/>
  <c r="K19" i="1"/>
  <c r="J22" i="1"/>
  <c r="J21" i="1"/>
  <c r="O21" i="1" s="1"/>
  <c r="J19" i="1"/>
  <c r="L25" i="1"/>
  <c r="J25" i="1"/>
  <c r="O25" i="1" s="1"/>
  <c r="K25" i="1"/>
  <c r="M24" i="1" l="1"/>
  <c r="N24" i="1" s="1"/>
  <c r="M23" i="1"/>
  <c r="N23" i="1" s="1"/>
  <c r="M25" i="1"/>
  <c r="N25" i="1" s="1"/>
  <c r="M22" i="1"/>
  <c r="N22" i="1" s="1"/>
  <c r="L20" i="1"/>
  <c r="J20" i="1"/>
  <c r="O20" i="1" s="1"/>
  <c r="M19" i="1"/>
  <c r="N19" i="1" s="1"/>
  <c r="M21" i="1"/>
  <c r="N21" i="1" s="1"/>
  <c r="O22" i="1"/>
  <c r="O19" i="1"/>
  <c r="C16" i="1" l="1"/>
  <c r="M20" i="1"/>
  <c r="N20" i="1" s="1"/>
</calcChain>
</file>

<file path=xl/sharedStrings.xml><?xml version="1.0" encoding="utf-8"?>
<sst xmlns="http://schemas.openxmlformats.org/spreadsheetml/2006/main" count="53" uniqueCount="44">
  <si>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</si>
  <si>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</si>
  <si>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</si>
  <si>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</si>
  <si>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</si>
  <si>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</si>
  <si>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</si>
  <si>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</si>
  <si>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</si>
  <si>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</si>
  <si>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</si>
  <si>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</si>
  <si>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</si>
  <si>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</si>
  <si>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</si>
  <si>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</si>
  <si>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</si>
  <si>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</si>
  <si>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</si>
  <si>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</si>
  <si>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</si>
  <si>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</si>
  <si>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</si>
  <si>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</si>
  <si>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</si>
  <si>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кг</t>
  </si>
  <si>
    <t>горошек зеленый конс.</t>
  </si>
  <si>
    <t>икра из кабачков</t>
  </si>
  <si>
    <t>морская капуста</t>
  </si>
  <si>
    <t>огурцы консервированные</t>
  </si>
  <si>
    <t>томатная паста</t>
  </si>
  <si>
    <t>ИТОГО:</t>
  </si>
  <si>
    <t xml:space="preserve">сок фруктовый, овощной в ассортименте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</si>
  <si>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</si>
  <si>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1 106 300 (один миллион сто шесть тысяч триста) рублей 00 копеек.</t>
  </si>
  <si>
    <t>КП вх.6532-12/22 от 05.12.2022</t>
  </si>
  <si>
    <t>КП вх.6531-12/22 от 05.12.2022</t>
  </si>
  <si>
    <t>КП вх.6533-12/22 от 05.12.2022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</si>
  <si>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</si>
  <si>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</si>
  <si>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</si>
  <si>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</si>
  <si>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270-22</t>
  </si>
  <si>
    <t>на поставку бакалейной продукции (консервы овощные) путем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</si>
</sst>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tabSelected="1" zoomScale="85" zoomScaleNormal="85" zoomScalePageLayoutView="70" workbookViewId="0">
      <selection activeCell="Q27" sqref="Q27"/>
    </sheetView>
  </sheetViews>
  <sheetFormatPr defaultColWidth="9.140625" defaultRowHeight="15" x14ac:dyDescent="0.25"/>
  <cols>
    <col min="1" max="1" width="9.140625" style="2"/>
    <col min="2" max="2" width="27.28515625" style="2" customWidth="1"/>
    <col min="3" max="3" width="9.140625" style="2"/>
    <col min="4" max="4" width="9.140625" style="23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44" t="s">
        <v>38</v>
      </c>
    </row>
    <row r="2" spans="1:15" x14ac:dyDescent="0.25">
      <c r="A2" s="18"/>
      <c r="B2" s="18"/>
      <c r="C2" s="18"/>
      <c r="K2" s="18"/>
      <c r="L2" s="18"/>
      <c r="M2" s="18"/>
      <c r="N2" s="18"/>
      <c r="O2" s="44" t="s">
        <v>39</v>
      </c>
    </row>
    <row r="3" spans="1:15" x14ac:dyDescent="0.25">
      <c r="A3" s="18"/>
      <c r="B3" s="18"/>
      <c r="C3" s="18"/>
      <c r="K3" s="18"/>
      <c r="L3" s="18"/>
      <c r="M3" s="18"/>
      <c r="N3" s="18"/>
      <c r="O3" s="44" t="s">
        <v>43</v>
      </c>
    </row>
    <row r="4" spans="1:15" x14ac:dyDescent="0.25">
      <c r="A4" s="18"/>
      <c r="B4" s="18"/>
      <c r="C4" s="18"/>
      <c r="K4" s="18"/>
      <c r="L4" s="18"/>
      <c r="M4" s="18"/>
      <c r="N4" s="18"/>
      <c r="O4" s="44" t="s">
        <v>40</v>
      </c>
    </row>
    <row r="5" spans="1:15" x14ac:dyDescent="0.25">
      <c r="A5" s="18"/>
      <c r="B5" s="18"/>
      <c r="C5" s="18"/>
      <c r="K5" s="18"/>
      <c r="L5" s="18"/>
      <c r="M5" s="18"/>
      <c r="N5" s="18"/>
      <c r="O5" s="44" t="s">
        <v>41</v>
      </c>
    </row>
    <row r="6" spans="1:15" x14ac:dyDescent="0.25">
      <c r="A6" s="18"/>
      <c r="B6" s="18"/>
      <c r="C6" s="18"/>
      <c r="K6" s="18"/>
      <c r="L6" s="18"/>
      <c r="M6" s="18"/>
      <c r="N6" s="18"/>
      <c r="O6" s="44" t="s">
        <v>42</v>
      </c>
    </row>
    <row r="7" spans="1:15" s="10" customFormat="1" x14ac:dyDescent="0.25">
      <c r="A7" s="8"/>
      <c r="B7" s="8"/>
      <c r="C7" s="8"/>
      <c r="D7" s="8"/>
      <c r="E7" s="9"/>
      <c r="F7" s="9"/>
      <c r="G7" s="9"/>
      <c r="H7" s="9"/>
      <c r="I7" s="9"/>
      <c r="J7" s="9"/>
      <c r="K7" s="8"/>
      <c r="L7" s="8"/>
      <c r="M7" s="8"/>
      <c r="N7" s="8"/>
      <c r="O7" s="11" t="s">
        <v>16</v>
      </c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2" t="s">
        <v>21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17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9"/>
    </row>
    <row r="11" spans="1:15" s="10" customFormat="1" ht="28.9" customHeight="1" x14ac:dyDescent="0.25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35" t="s">
        <v>20</v>
      </c>
      <c r="M11" s="35"/>
      <c r="N11" s="8"/>
      <c r="O11" s="4" t="s">
        <v>18</v>
      </c>
    </row>
    <row r="12" spans="1:15" ht="18.75" x14ac:dyDescent="0.25">
      <c r="O12" s="5"/>
    </row>
    <row r="13" spans="1:15" ht="18.75" x14ac:dyDescent="0.25">
      <c r="B13" s="36" t="s">
        <v>19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5"/>
    </row>
    <row r="14" spans="1:15" hidden="1" x14ac:dyDescent="0.25"/>
    <row r="16" spans="1:15" s="8" customFormat="1" ht="58.5" customHeight="1" x14ac:dyDescent="0.25">
      <c r="A16" s="39" t="s">
        <v>14</v>
      </c>
      <c r="B16" s="40"/>
      <c r="C16" s="41">
        <f>SUMIF(O19:O25,"&gt;0")</f>
        <v>1231580</v>
      </c>
      <c r="D16" s="40"/>
      <c r="E16" s="15" t="s">
        <v>35</v>
      </c>
      <c r="F16" s="15" t="s">
        <v>36</v>
      </c>
      <c r="G16" s="15" t="s">
        <v>37</v>
      </c>
      <c r="H16" s="15"/>
      <c r="I16" s="13"/>
      <c r="J16" s="6"/>
      <c r="K16" s="7"/>
      <c r="L16" s="7"/>
      <c r="M16" s="7"/>
      <c r="N16" s="7"/>
      <c r="O16" s="6"/>
    </row>
    <row r="17" spans="1:19" s="8" customFormat="1" ht="30" customHeight="1" x14ac:dyDescent="0.25">
      <c r="A17" s="33" t="s">
        <v>0</v>
      </c>
      <c r="B17" s="33" t="s">
        <v>1</v>
      </c>
      <c r="C17" s="33" t="s">
        <v>2</v>
      </c>
      <c r="D17" s="33"/>
      <c r="E17" s="6" t="s">
        <v>5</v>
      </c>
      <c r="F17" s="6" t="s">
        <v>7</v>
      </c>
      <c r="G17" s="14" t="s">
        <v>8</v>
      </c>
      <c r="H17" s="13" t="s">
        <v>22</v>
      </c>
      <c r="I17" s="13" t="s">
        <v>23</v>
      </c>
      <c r="J17" s="42" t="s">
        <v>15</v>
      </c>
      <c r="K17" s="33" t="s">
        <v>11</v>
      </c>
      <c r="L17" s="33" t="s">
        <v>12</v>
      </c>
      <c r="M17" s="33" t="s">
        <v>13</v>
      </c>
      <c r="N17" s="33" t="s">
        <v>9</v>
      </c>
      <c r="O17" s="38" t="s">
        <v>10</v>
      </c>
    </row>
    <row r="18" spans="1:19" s="8" customFormat="1" ht="30" x14ac:dyDescent="0.25">
      <c r="A18" s="33"/>
      <c r="B18" s="33"/>
      <c r="C18" s="7" t="s">
        <v>3</v>
      </c>
      <c r="D18" s="24" t="s">
        <v>4</v>
      </c>
      <c r="E18" s="6" t="s">
        <v>6</v>
      </c>
      <c r="F18" s="6" t="s">
        <v>6</v>
      </c>
      <c r="G18" s="14" t="s">
        <v>6</v>
      </c>
      <c r="H18" s="14" t="s">
        <v>6</v>
      </c>
      <c r="I18" s="6" t="s">
        <v>6</v>
      </c>
      <c r="J18" s="43"/>
      <c r="K18" s="33"/>
      <c r="L18" s="33"/>
      <c r="M18" s="33"/>
      <c r="N18" s="33"/>
      <c r="O18" s="38"/>
    </row>
    <row r="19" spans="1:19" s="8" customFormat="1" ht="16.899999999999999" customHeight="1" x14ac:dyDescent="0.25">
      <c r="A19" s="17">
        <v>1</v>
      </c>
      <c r="B19" s="21" t="s">
        <v>26</v>
      </c>
      <c r="C19" s="21" t="s">
        <v>25</v>
      </c>
      <c r="D19" s="22">
        <v>1200</v>
      </c>
      <c r="E19" s="19">
        <v>150</v>
      </c>
      <c r="F19" s="19">
        <v>205</v>
      </c>
      <c r="G19" s="19">
        <v>250</v>
      </c>
      <c r="H19" s="16"/>
      <c r="I19" s="16"/>
      <c r="J19" s="16">
        <f t="shared" ref="J19:J22" si="0">AVERAGE(E19:I19)</f>
        <v>201.66666666666666</v>
      </c>
      <c r="K19" s="17">
        <f t="shared" ref="K19:K22" si="1">COUNT(E19:I19)</f>
        <v>3</v>
      </c>
      <c r="L19" s="17">
        <f t="shared" ref="L19:L22" si="2">STDEV(E19:I19)</f>
        <v>50.083264004389086</v>
      </c>
      <c r="M19" s="17">
        <f t="shared" ref="M19:M22" si="3">L19/J19*100</f>
        <v>24.834676365812772</v>
      </c>
      <c r="N19" s="17" t="str">
        <f t="shared" ref="N19:N22" si="4">IF(M19&lt;33,"ОДНОРОДНЫЕ","НЕОДНОРОДНЫЕ")</f>
        <v>ОДНОРОДНЫЕ</v>
      </c>
      <c r="O19" s="16">
        <f t="shared" ref="O19:O22" si="5">D19*J19</f>
        <v>242000</v>
      </c>
    </row>
    <row r="20" spans="1:19" s="8" customFormat="1" ht="30" x14ac:dyDescent="0.25">
      <c r="A20" s="30">
        <v>2</v>
      </c>
      <c r="B20" s="21" t="s">
        <v>27</v>
      </c>
      <c r="C20" s="21" t="s">
        <v>25</v>
      </c>
      <c r="D20" s="22">
        <v>1000</v>
      </c>
      <c r="E20" s="19">
        <v>127</v>
      </c>
      <c r="F20" s="19">
        <v>120</v>
      </c>
      <c r="G20" s="19">
        <v>220</v>
      </c>
      <c r="H20" s="16"/>
      <c r="I20" s="16"/>
      <c r="J20" s="16">
        <f t="shared" si="0"/>
        <v>155.66666666666666</v>
      </c>
      <c r="K20" s="17">
        <f t="shared" si="1"/>
        <v>3</v>
      </c>
      <c r="L20" s="17">
        <f t="shared" si="2"/>
        <v>55.824128594482652</v>
      </c>
      <c r="M20" s="17">
        <f t="shared" si="3"/>
        <v>35.861324578896777</v>
      </c>
      <c r="N20" s="17" t="str">
        <f t="shared" si="4"/>
        <v>НЕОДНОРОДНЫЕ</v>
      </c>
      <c r="O20" s="16">
        <f t="shared" si="5"/>
        <v>155666.66666666666</v>
      </c>
    </row>
    <row r="21" spans="1:19" s="8" customFormat="1" ht="30" x14ac:dyDescent="0.25">
      <c r="A21" s="30">
        <v>3</v>
      </c>
      <c r="B21" s="21" t="s">
        <v>28</v>
      </c>
      <c r="C21" s="21" t="s">
        <v>25</v>
      </c>
      <c r="D21" s="25">
        <v>220</v>
      </c>
      <c r="E21" s="19">
        <v>194</v>
      </c>
      <c r="F21" s="19">
        <v>240</v>
      </c>
      <c r="G21" s="19">
        <v>245</v>
      </c>
      <c r="H21" s="16"/>
      <c r="I21" s="16"/>
      <c r="J21" s="16">
        <f t="shared" si="0"/>
        <v>226.33333333333334</v>
      </c>
      <c r="K21" s="17">
        <f t="shared" si="1"/>
        <v>3</v>
      </c>
      <c r="L21" s="17">
        <f t="shared" si="2"/>
        <v>28.112867753634251</v>
      </c>
      <c r="M21" s="17">
        <f t="shared" si="3"/>
        <v>12.421001953004824</v>
      </c>
      <c r="N21" s="17" t="str">
        <f t="shared" si="4"/>
        <v>ОДНОРОДНЫЕ</v>
      </c>
      <c r="O21" s="16">
        <f t="shared" si="5"/>
        <v>49793.333333333336</v>
      </c>
    </row>
    <row r="22" spans="1:19" s="8" customFormat="1" ht="30" x14ac:dyDescent="0.25">
      <c r="A22" s="30">
        <v>4</v>
      </c>
      <c r="B22" s="20" t="s">
        <v>29</v>
      </c>
      <c r="C22" s="21" t="s">
        <v>25</v>
      </c>
      <c r="D22" s="22">
        <v>1200</v>
      </c>
      <c r="E22" s="16">
        <v>137.30000000000001</v>
      </c>
      <c r="F22" s="16">
        <v>175</v>
      </c>
      <c r="G22" s="16">
        <v>295</v>
      </c>
      <c r="H22" s="16"/>
      <c r="I22" s="16"/>
      <c r="J22" s="16">
        <f t="shared" si="0"/>
        <v>202.43333333333331</v>
      </c>
      <c r="K22" s="17">
        <f t="shared" si="1"/>
        <v>3</v>
      </c>
      <c r="L22" s="17">
        <f t="shared" si="2"/>
        <v>82.351462241622343</v>
      </c>
      <c r="M22" s="17">
        <f t="shared" si="3"/>
        <v>40.680781611208147</v>
      </c>
      <c r="N22" s="17" t="str">
        <f t="shared" si="4"/>
        <v>НЕОДНОРОДНЫЕ</v>
      </c>
      <c r="O22" s="16">
        <f t="shared" si="5"/>
        <v>242919.99999999997</v>
      </c>
    </row>
    <row r="23" spans="1:19" s="8" customFormat="1" ht="30" x14ac:dyDescent="0.25">
      <c r="A23" s="30">
        <v>5</v>
      </c>
      <c r="B23" s="20" t="s">
        <v>30</v>
      </c>
      <c r="C23" s="21" t="s">
        <v>25</v>
      </c>
      <c r="D23" s="22">
        <v>200</v>
      </c>
      <c r="E23" s="28">
        <v>325</v>
      </c>
      <c r="F23" s="28">
        <v>250</v>
      </c>
      <c r="G23" s="28">
        <v>298</v>
      </c>
      <c r="H23" s="28"/>
      <c r="I23" s="28"/>
      <c r="J23" s="28">
        <f t="shared" ref="J23:J24" si="6">AVERAGE(E23:I23)</f>
        <v>291</v>
      </c>
      <c r="K23" s="27">
        <f t="shared" ref="K23:K24" si="7">COUNT(E23:I23)</f>
        <v>3</v>
      </c>
      <c r="L23" s="27">
        <f t="shared" ref="L23:L24" si="8">STDEV(E23:I23)</f>
        <v>37.986839826445156</v>
      </c>
      <c r="M23" s="27">
        <f t="shared" ref="M23:M24" si="9">L23/J23*100</f>
        <v>13.053896847575656</v>
      </c>
      <c r="N23" s="27" t="str">
        <f t="shared" ref="N23:N24" si="10">IF(M23&lt;33,"ОДНОРОДНЫЕ","НЕОДНОРОДНЫЕ")</f>
        <v>ОДНОРОДНЫЕ</v>
      </c>
      <c r="O23" s="28">
        <f t="shared" ref="O23:O24" si="11">D23*J23</f>
        <v>58200</v>
      </c>
    </row>
    <row r="24" spans="1:19" s="8" customFormat="1" ht="30" x14ac:dyDescent="0.25">
      <c r="A24" s="30">
        <v>6</v>
      </c>
      <c r="B24" s="20" t="s">
        <v>32</v>
      </c>
      <c r="C24" s="21" t="s">
        <v>25</v>
      </c>
      <c r="D24" s="22">
        <v>4500</v>
      </c>
      <c r="E24" s="29">
        <v>127</v>
      </c>
      <c r="F24" s="29">
        <v>95</v>
      </c>
      <c r="G24" s="29">
        <v>100</v>
      </c>
      <c r="H24" s="29"/>
      <c r="I24" s="29"/>
      <c r="J24" s="29">
        <f t="shared" si="6"/>
        <v>107.33333333333333</v>
      </c>
      <c r="K24" s="30">
        <f t="shared" si="7"/>
        <v>3</v>
      </c>
      <c r="L24" s="30">
        <f t="shared" si="8"/>
        <v>17.214335111567106</v>
      </c>
      <c r="M24" s="30">
        <f t="shared" si="9"/>
        <v>16.038200414503514</v>
      </c>
      <c r="N24" s="30" t="str">
        <f t="shared" si="10"/>
        <v>ОДНОРОДНЫЕ</v>
      </c>
      <c r="O24" s="29">
        <f t="shared" si="11"/>
        <v>483000</v>
      </c>
    </row>
    <row r="25" spans="1:19" s="8" customFormat="1" ht="14.45" customHeight="1" x14ac:dyDescent="0.25">
      <c r="A25" s="30">
        <v>7</v>
      </c>
      <c r="B25" s="20" t="s">
        <v>31</v>
      </c>
      <c r="C25" s="21"/>
      <c r="D25" s="26"/>
      <c r="E25" s="16">
        <v>1150940</v>
      </c>
      <c r="F25" s="16">
        <v>1106300</v>
      </c>
      <c r="G25" s="16">
        <v>1437500</v>
      </c>
      <c r="H25" s="14"/>
      <c r="I25" s="6"/>
      <c r="J25" s="6">
        <f>AVERAGE(E25:I25)</f>
        <v>1231580</v>
      </c>
      <c r="K25" s="7">
        <f>COUNT(E25:I25)</f>
        <v>3</v>
      </c>
      <c r="L25" s="7">
        <f>STDEV(E25:I25)</f>
        <v>179723.30733658336</v>
      </c>
      <c r="M25" s="7">
        <f>L25/J25*100</f>
        <v>14.59290564450408</v>
      </c>
      <c r="N25" s="7" t="str">
        <f>IF(M25&lt;33,"ОДНОРОДНЫЕ","НЕОДНОРОДНЫЕ")</f>
        <v>ОДНОРОДНЫЕ</v>
      </c>
      <c r="O25" s="6">
        <f>D25*J25</f>
        <v>0</v>
      </c>
      <c r="Q25" s="31"/>
      <c r="R25" s="31"/>
      <c r="S25" s="31"/>
    </row>
    <row r="26" spans="1:19" s="10" customFormat="1" x14ac:dyDescent="0.25">
      <c r="A26" s="8"/>
      <c r="B26" s="8"/>
      <c r="C26" s="8"/>
      <c r="D26" s="8"/>
      <c r="E26" s="9"/>
      <c r="F26" s="9"/>
      <c r="G26" s="9"/>
      <c r="H26" s="9"/>
      <c r="I26" s="9"/>
      <c r="J26" s="9"/>
      <c r="K26" s="8"/>
      <c r="L26" s="8"/>
      <c r="M26" s="8"/>
      <c r="N26" s="8"/>
      <c r="O26" s="9"/>
    </row>
    <row r="27" spans="1:19" s="32" customFormat="1" ht="33.6" customHeight="1" x14ac:dyDescent="0.25">
      <c r="A27" s="37" t="s">
        <v>33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</row>
    <row r="28" spans="1:19" s="32" customFormat="1" ht="33.6" customHeight="1" x14ac:dyDescent="0.25">
      <c r="A28" s="37" t="s">
        <v>24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</row>
    <row r="29" spans="1:19" s="32" customFormat="1" ht="15" customHeight="1" x14ac:dyDescent="0.2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</row>
    <row r="30" spans="1:19" s="32" customFormat="1" ht="31.9" customHeight="1" x14ac:dyDescent="0.25">
      <c r="A30" s="34" t="s">
        <v>34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</row>
  </sheetData>
  <mergeCells count="17">
    <mergeCell ref="N17:N18"/>
    <mergeCell ref="A17:A18"/>
    <mergeCell ref="B17:B18"/>
    <mergeCell ref="C17:D17"/>
    <mergeCell ref="A30:O30"/>
    <mergeCell ref="L11:M11"/>
    <mergeCell ref="B13:N13"/>
    <mergeCell ref="A27:O27"/>
    <mergeCell ref="A28:O28"/>
    <mergeCell ref="A29:O29"/>
    <mergeCell ref="O17:O18"/>
    <mergeCell ref="A16:B16"/>
    <mergeCell ref="C16:D16"/>
    <mergeCell ref="J17:J18"/>
    <mergeCell ref="K17:K18"/>
    <mergeCell ref="L17:L18"/>
    <mergeCell ref="M17:M18"/>
  </mergeCells>
  <conditionalFormatting sqref="N25">
    <cfRule type="containsText" dxfId="17" priority="16" operator="containsText" text="НЕ">
      <formula>NOT(ISERROR(SEARCH("НЕ",N25)))</formula>
    </cfRule>
    <cfRule type="containsText" dxfId="16" priority="17" operator="containsText" text="ОДНОРОДНЫЕ">
      <formula>NOT(ISERROR(SEARCH("ОДНОРОДНЫЕ",N25)))</formula>
    </cfRule>
    <cfRule type="containsText" dxfId="15" priority="18" operator="containsText" text="НЕОДНОРОДНЫЕ">
      <formula>NOT(ISERROR(SEARCH("НЕОДНОРОДНЫЕ",N25)))</formula>
    </cfRule>
  </conditionalFormatting>
  <conditionalFormatting sqref="N25">
    <cfRule type="containsText" dxfId="14" priority="13" operator="containsText" text="НЕОДНОРОДНЫЕ">
      <formula>NOT(ISERROR(SEARCH("НЕОДНОРОДНЫЕ",N25)))</formula>
    </cfRule>
    <cfRule type="containsText" dxfId="13" priority="14" operator="containsText" text="ОДНОРОДНЫЕ">
      <formula>NOT(ISERROR(SEARCH("ОДНОРОДНЫЕ",N25)))</formula>
    </cfRule>
    <cfRule type="containsText" dxfId="12" priority="15" operator="containsText" text="НЕОДНОРОДНЫЕ">
      <formula>NOT(ISERROR(SEARCH("НЕОДНОРОДНЫЕ",N25)))</formula>
    </cfRule>
  </conditionalFormatting>
  <conditionalFormatting sqref="N19:N23">
    <cfRule type="containsText" dxfId="11" priority="10" operator="containsText" text="НЕ">
      <formula>NOT(ISERROR(SEARCH("НЕ",N19)))</formula>
    </cfRule>
    <cfRule type="containsText" dxfId="10" priority="11" operator="containsText" text="ОДНОРОДНЫЕ">
      <formula>NOT(ISERROR(SEARCH("ОДНОРОДНЫЕ",N19)))</formula>
    </cfRule>
    <cfRule type="containsText" dxfId="9" priority="12" operator="containsText" text="НЕОДНОРОДНЫЕ">
      <formula>NOT(ISERROR(SEARCH("НЕОДНОРОДНЫЕ",N19)))</formula>
    </cfRule>
  </conditionalFormatting>
  <conditionalFormatting sqref="N19:N23">
    <cfRule type="containsText" dxfId="8" priority="7" operator="containsText" text="НЕОДНОРОДНЫЕ">
      <formula>NOT(ISERROR(SEARCH("НЕОДНОРОДНЫЕ",N19)))</formula>
    </cfRule>
    <cfRule type="containsText" dxfId="7" priority="8" operator="containsText" text="ОДНОРОДНЫЕ">
      <formula>NOT(ISERROR(SEARCH("ОДНОРОДНЫЕ",N19)))</formula>
    </cfRule>
    <cfRule type="containsText" dxfId="6" priority="9" operator="containsText" text="НЕОДНОРОДНЫЕ">
      <formula>NOT(ISERROR(SEARCH("НЕОДНОРОДНЫЕ",N19)))</formula>
    </cfRule>
  </conditionalFormatting>
  <conditionalFormatting sqref="N24">
    <cfRule type="containsText" dxfId="5" priority="4" operator="containsText" text="НЕ">
      <formula>NOT(ISERROR(SEARCH("НЕ",N24)))</formula>
    </cfRule>
    <cfRule type="containsText" dxfId="4" priority="5" operator="containsText" text="ОДНОРОДНЫЕ">
      <formula>NOT(ISERROR(SEARCH("ОДНОРОДНЫЕ",N24)))</formula>
    </cfRule>
    <cfRule type="containsText" dxfId="3" priority="6" operator="containsText" text="НЕОДНОРОДНЫЕ">
      <formula>NOT(ISERROR(SEARCH("НЕОДНОРОДНЫЕ",N24)))</formula>
    </cfRule>
  </conditionalFormatting>
  <conditionalFormatting sqref="N24">
    <cfRule type="containsText" dxfId="2" priority="1" operator="containsText" text="НЕОДНОРОДНЫЕ">
      <formula>NOT(ISERROR(SEARCH("НЕОДНОРОДНЫЕ",N24)))</formula>
    </cfRule>
    <cfRule type="containsText" dxfId="1" priority="2" operator="containsText" text="ОДНОРОДНЫЕ">
      <formula>NOT(ISERROR(SEARCH("ОДНОРОДНЫЕ",N24)))</formula>
    </cfRule>
    <cfRule type="containsText" dxfId="0" priority="3" operator="containsText" text="НЕОДНОРОДНЫЕ">
      <formula>NOT(ISERROR(SEARCH("НЕОДНОРОДНЫЕ",N24)))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2022-12-05T06:26:23Z</dcterms:modified>
</cp:coreProperties>
</file>