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2" i="1" l="1"/>
  <c r="L23" i="1"/>
  <c r="L24" i="1"/>
  <c r="L25" i="1"/>
  <c r="Q25" i="1" s="1"/>
  <c r="L26" i="1"/>
  <c r="L27" i="1"/>
  <c r="Q27" i="1"/>
  <c r="L28" i="1"/>
  <c r="Q28" i="1" s="1"/>
  <c r="L29" i="1"/>
  <c r="L30" i="1"/>
  <c r="L31" i="1"/>
  <c r="Q31" i="1" s="1"/>
  <c r="L32" i="1"/>
  <c r="Q32" i="1"/>
  <c r="L33" i="1"/>
  <c r="L34" i="1"/>
  <c r="Q34" i="1" s="1"/>
  <c r="L35" i="1"/>
  <c r="L36" i="1"/>
  <c r="L37" i="1"/>
  <c r="L38" i="1"/>
  <c r="L39" i="1"/>
  <c r="Q39" i="1" s="1"/>
  <c r="L40" i="1"/>
  <c r="Q40" i="1"/>
  <c r="L41" i="1"/>
  <c r="L42" i="1"/>
  <c r="L43" i="1"/>
  <c r="Q43" i="1"/>
  <c r="L44" i="1"/>
  <c r="L45" i="1"/>
  <c r="L46" i="1"/>
  <c r="L47" i="1"/>
  <c r="L48" i="1"/>
  <c r="L49" i="1"/>
  <c r="L50" i="1"/>
  <c r="L51" i="1"/>
  <c r="Q51" i="1"/>
  <c r="L52" i="1"/>
  <c r="Q52" i="1" s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Q69" i="1"/>
  <c r="L70" i="1"/>
  <c r="L71" i="1"/>
  <c r="L72" i="1"/>
  <c r="Q72" i="1"/>
  <c r="L73" i="1"/>
  <c r="L74" i="1"/>
  <c r="L75" i="1"/>
  <c r="Q75" i="1" s="1"/>
  <c r="L76" i="1"/>
  <c r="Q76" i="1"/>
  <c r="L77" i="1"/>
  <c r="L78" i="1"/>
  <c r="L79" i="1"/>
  <c r="Q79" i="1" s="1"/>
  <c r="L80" i="1"/>
  <c r="Q80" i="1"/>
  <c r="L81" i="1"/>
  <c r="L82" i="1"/>
  <c r="L83" i="1"/>
  <c r="Q83" i="1" s="1"/>
  <c r="L84" i="1"/>
  <c r="Q84" i="1"/>
  <c r="L85" i="1"/>
  <c r="L86" i="1"/>
  <c r="N22" i="1"/>
  <c r="N23" i="1"/>
  <c r="N24" i="1"/>
  <c r="N25" i="1"/>
  <c r="N26" i="1"/>
  <c r="O26" i="1" s="1"/>
  <c r="P26" i="1" s="1"/>
  <c r="N27" i="1"/>
  <c r="N28" i="1"/>
  <c r="N29" i="1"/>
  <c r="N30" i="1"/>
  <c r="O30" i="1"/>
  <c r="P30" i="1" s="1"/>
  <c r="N31" i="1"/>
  <c r="O31" i="1" s="1"/>
  <c r="P31" i="1" s="1"/>
  <c r="N32" i="1"/>
  <c r="N33" i="1"/>
  <c r="N34" i="1"/>
  <c r="O34" i="1"/>
  <c r="P34" i="1" s="1"/>
  <c r="N35" i="1"/>
  <c r="O35" i="1" s="1"/>
  <c r="P35" i="1" s="1"/>
  <c r="N36" i="1"/>
  <c r="O36" i="1" s="1"/>
  <c r="P36" i="1" s="1"/>
  <c r="N37" i="1"/>
  <c r="N38" i="1"/>
  <c r="O38" i="1" s="1"/>
  <c r="P38" i="1" s="1"/>
  <c r="N39" i="1"/>
  <c r="N40" i="1"/>
  <c r="O40" i="1" s="1"/>
  <c r="P40" i="1" s="1"/>
  <c r="N41" i="1"/>
  <c r="N42" i="1"/>
  <c r="N43" i="1"/>
  <c r="N44" i="1"/>
  <c r="N45" i="1"/>
  <c r="N46" i="1"/>
  <c r="O46" i="1" s="1"/>
  <c r="P46" i="1" s="1"/>
  <c r="N47" i="1"/>
  <c r="O47" i="1" s="1"/>
  <c r="P47" i="1" s="1"/>
  <c r="N48" i="1"/>
  <c r="O48" i="1"/>
  <c r="P48" i="1" s="1"/>
  <c r="N49" i="1"/>
  <c r="N50" i="1"/>
  <c r="O50" i="1"/>
  <c r="P50" i="1" s="1"/>
  <c r="N51" i="1"/>
  <c r="N52" i="1"/>
  <c r="N53" i="1"/>
  <c r="N54" i="1"/>
  <c r="N55" i="1"/>
  <c r="O55" i="1" s="1"/>
  <c r="P55" i="1" s="1"/>
  <c r="N56" i="1"/>
  <c r="O56" i="1" s="1"/>
  <c r="P56" i="1" s="1"/>
  <c r="N57" i="1"/>
  <c r="N58" i="1"/>
  <c r="N59" i="1"/>
  <c r="O59" i="1" s="1"/>
  <c r="P59" i="1" s="1"/>
  <c r="N60" i="1"/>
  <c r="O60" i="1" s="1"/>
  <c r="P60" i="1" s="1"/>
  <c r="N61" i="1"/>
  <c r="N62" i="1"/>
  <c r="N63" i="1"/>
  <c r="O63" i="1" s="1"/>
  <c r="P63" i="1" s="1"/>
  <c r="N64" i="1"/>
  <c r="O64" i="1" s="1"/>
  <c r="P64" i="1" s="1"/>
  <c r="N65" i="1"/>
  <c r="N66" i="1"/>
  <c r="N67" i="1"/>
  <c r="O67" i="1" s="1"/>
  <c r="P67" i="1" s="1"/>
  <c r="N68" i="1"/>
  <c r="O68" i="1" s="1"/>
  <c r="P68" i="1" s="1"/>
  <c r="N69" i="1"/>
  <c r="N70" i="1"/>
  <c r="O70" i="1" s="1"/>
  <c r="P70" i="1" s="1"/>
  <c r="N71" i="1"/>
  <c r="O71" i="1" s="1"/>
  <c r="P71" i="1" s="1"/>
  <c r="N72" i="1"/>
  <c r="N73" i="1"/>
  <c r="O73" i="1" s="1"/>
  <c r="P73" i="1" s="1"/>
  <c r="N74" i="1"/>
  <c r="O74" i="1" s="1"/>
  <c r="P74" i="1" s="1"/>
  <c r="N75" i="1"/>
  <c r="O75" i="1" s="1"/>
  <c r="P75" i="1" s="1"/>
  <c r="N76" i="1"/>
  <c r="N77" i="1"/>
  <c r="O77" i="1" s="1"/>
  <c r="P77" i="1" s="1"/>
  <c r="N78" i="1"/>
  <c r="O78" i="1" s="1"/>
  <c r="P78" i="1" s="1"/>
  <c r="N79" i="1"/>
  <c r="N80" i="1"/>
  <c r="N81" i="1"/>
  <c r="O81" i="1" s="1"/>
  <c r="P81" i="1" s="1"/>
  <c r="N82" i="1"/>
  <c r="O82" i="1"/>
  <c r="P82" i="1" s="1"/>
  <c r="N83" i="1"/>
  <c r="O83" i="1" s="1"/>
  <c r="P83" i="1" s="1"/>
  <c r="N84" i="1"/>
  <c r="N85" i="1"/>
  <c r="N86" i="1"/>
  <c r="O86" i="1"/>
  <c r="P86" i="1" s="1"/>
  <c r="O37" i="1"/>
  <c r="P37" i="1" s="1"/>
  <c r="O41" i="1"/>
  <c r="P41" i="1" s="1"/>
  <c r="O42" i="1"/>
  <c r="O45" i="1"/>
  <c r="P45" i="1"/>
  <c r="O49" i="1"/>
  <c r="P49" i="1" s="1"/>
  <c r="O53" i="1"/>
  <c r="O54" i="1"/>
  <c r="P54" i="1" s="1"/>
  <c r="O57" i="1"/>
  <c r="P57" i="1" s="1"/>
  <c r="O58" i="1"/>
  <c r="P58" i="1" s="1"/>
  <c r="O61" i="1"/>
  <c r="P61" i="1" s="1"/>
  <c r="O62" i="1"/>
  <c r="P62" i="1" s="1"/>
  <c r="O65" i="1"/>
  <c r="P65" i="1" s="1"/>
  <c r="O66" i="1"/>
  <c r="P66" i="1" s="1"/>
  <c r="O69" i="1"/>
  <c r="P69" i="1" s="1"/>
  <c r="O85" i="1"/>
  <c r="P85" i="1" s="1"/>
  <c r="P42" i="1"/>
  <c r="P53" i="1"/>
  <c r="Q23" i="1"/>
  <c r="Q24" i="1"/>
  <c r="Q26" i="1"/>
  <c r="Q29" i="1"/>
  <c r="Q30" i="1"/>
  <c r="Q33" i="1"/>
  <c r="Q35" i="1"/>
  <c r="Q36" i="1"/>
  <c r="Q37" i="1"/>
  <c r="Q38" i="1"/>
  <c r="Q41" i="1"/>
  <c r="Q42" i="1"/>
  <c r="Q44" i="1"/>
  <c r="Q45" i="1"/>
  <c r="Q46" i="1"/>
  <c r="Q47" i="1"/>
  <c r="Q48" i="1"/>
  <c r="Q49" i="1"/>
  <c r="Q50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0" i="1"/>
  <c r="Q71" i="1"/>
  <c r="Q73" i="1"/>
  <c r="Q74" i="1"/>
  <c r="Q78" i="1"/>
  <c r="Q81" i="1"/>
  <c r="Q82" i="1"/>
  <c r="Q85" i="1"/>
  <c r="Q86" i="1"/>
  <c r="N87" i="1"/>
  <c r="O87" i="1" s="1"/>
  <c r="P87" i="1" s="1"/>
  <c r="M87" i="1"/>
  <c r="L87" i="1"/>
  <c r="Q87" i="1" s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N21" i="1"/>
  <c r="M21" i="1"/>
  <c r="L21" i="1"/>
  <c r="Q21" i="1"/>
  <c r="O84" i="1"/>
  <c r="P84" i="1"/>
  <c r="O80" i="1"/>
  <c r="P80" i="1"/>
  <c r="Q77" i="1"/>
  <c r="O76" i="1"/>
  <c r="P76" i="1" s="1"/>
  <c r="O44" i="1"/>
  <c r="P44" i="1" s="1"/>
  <c r="O39" i="1"/>
  <c r="P39" i="1" s="1"/>
  <c r="O33" i="1"/>
  <c r="P33" i="1" s="1"/>
  <c r="O29" i="1"/>
  <c r="P29" i="1" s="1"/>
  <c r="O25" i="1"/>
  <c r="P25" i="1" s="1"/>
  <c r="O24" i="1"/>
  <c r="P24" i="1" s="1"/>
  <c r="O22" i="1"/>
  <c r="P22" i="1" s="1"/>
  <c r="O21" i="1"/>
  <c r="P21" i="1" s="1"/>
  <c r="O79" i="1"/>
  <c r="P79" i="1" s="1"/>
  <c r="O72" i="1"/>
  <c r="P72" i="1" s="1"/>
  <c r="O52" i="1"/>
  <c r="P52" i="1" s="1"/>
  <c r="O51" i="1"/>
  <c r="P51" i="1" s="1"/>
  <c r="O43" i="1"/>
  <c r="P43" i="1" s="1"/>
  <c r="O32" i="1"/>
  <c r="P32" i="1" s="1"/>
  <c r="O28" i="1"/>
  <c r="P28" i="1" s="1"/>
  <c r="O27" i="1"/>
  <c r="P27" i="1" s="1"/>
  <c r="O23" i="1"/>
  <c r="P23" i="1" s="1"/>
  <c r="Q22" i="1"/>
  <c r="C18" i="1" l="1"/>
</calcChain>
</file>

<file path=xl/sharedStrings.xml><?xml version="1.0" encoding="utf-8"?>
<sst xmlns="http://schemas.openxmlformats.org/spreadsheetml/2006/main" count="139" uniqueCount="84">
  <si>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</si>
  <si>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</si>
  <si>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</si>
  <si>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</si>
  <si>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</si>
  <si>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</si>
  <si>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</si>
  <si>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</si>
  <si>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</si>
  <si>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</si>
  <si>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</si>
  <si>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</si>
  <si>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</si>
  <si>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</si>
  <si>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</si>
  <si>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</si>
  <si>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</si>
  <si>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</si>
  <si>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</si>
  <si>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</si>
  <si>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</si>
  <si>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</si>
  <si>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</si>
  <si>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</si>
  <si>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</si>
  <si>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</si>
  <si>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</si>
  <si>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>Холина альфосцерат р-р для в/в и в/м введения250 мг/мл 4 мл- ампулы №5</t>
  </si>
  <si>
    <t>шт.</t>
  </si>
  <si>
    <t>Севофлуран жидкость для ингаляций, 250 мл №1 флакон</t>
  </si>
  <si>
    <t>Прамипексол таблетки  1мг №30</t>
  </si>
  <si>
    <t>Фенобарбитал+Этилбромизовалерианат капли для према внутрь - 20 мл №1</t>
  </si>
  <si>
    <t>Леветирацетам  таблетки 500 мг №30</t>
  </si>
  <si>
    <t>Мяты перечной листьев масло + Фенобарбитал + Этилбромизовалерианат капли для приема внутрь 25 мл</t>
  </si>
  <si>
    <t>Валерианы лекарственной корневищ с корнями настойка настойка 25 мл №1</t>
  </si>
  <si>
    <t>КП вх.6301-11/22 от 23.11.2022</t>
  </si>
  <si>
    <t>КП вх.6302-11/22 от 23.11.2022</t>
  </si>
  <si>
    <t>КП вх.6303-11/22 от 23.11.2022</t>
  </si>
  <si>
    <t>Пароксетин таблетки п/о 20 мг №30</t>
  </si>
  <si>
    <t>Леводопа+Карбидопа таблетки 250 мг+25 мг №100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</si>
  <si>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</si>
  <si>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</si>
  <si>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</si>
  <si>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</si>
  <si>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265-22</t>
  </si>
  <si>
    <t>на поставку лекарственных препаратов для лечения нервной системы путем путем запроса котировок</t>
  </si>
  <si>
    <t>Церебролизин® концентрат (комплекс пептидов, полученных из головного мозга свиньи) р-р для инъекций 10 мл- ампулы №5</t>
  </si>
  <si>
    <t xml:space="preserve">Амантадин таблетки п/о 100 мг №30
</t>
  </si>
  <si>
    <t>Урапидил р-р для в/в введ. 5мг/мл 5мл-ампулы №5</t>
  </si>
  <si>
    <t>Прамипексол таблетки  0,25 мг №30</t>
  </si>
  <si>
    <t>Лидокаин р-р для инъекций 20 мг/мл, 2 мл- ампулы №10</t>
  </si>
  <si>
    <t>Амантадин р-р для инфузий, 200 мг/500 мл, 500 мл - флаконы №2</t>
  </si>
  <si>
    <t>Лидокаин р-р для инъекций 100 мг/мл, 2 мл- ампулы №10</t>
  </si>
  <si>
    <t>Вальпроевая кислота р-р для в/в введения 100 мг/мл 5мл- ампулы №5</t>
  </si>
  <si>
    <t>Лидокаин  спрей для местного применения дозированный 10%,  38 г-  флаконы №1 / в комплекте с распылителем /</t>
  </si>
  <si>
    <t>Карбамазепин таблетки  200 мг №1</t>
  </si>
  <si>
    <t>Агомелатин таблетки п/о 25 мг №28</t>
  </si>
  <si>
    <t>Ламотриджин таблетки п/о 100 мг №30</t>
  </si>
  <si>
    <t xml:space="preserve">Мемантин таблетки  10 мг №30
</t>
  </si>
  <si>
    <t>Прокаин  р-р для  инъекций 5 мг/мл, 200 мл №1</t>
  </si>
  <si>
    <t>Никетамид капли для према внутрь - 20 мл №1</t>
  </si>
  <si>
    <t>Гидроксизин  таблетки п/о 25 мг №25</t>
  </si>
  <si>
    <t>Пропофол  эмульсия для в/в введения 10мг/мл, 20мл- ампулы №5</t>
  </si>
  <si>
    <t>Полипептиды коры головного мозга скота  лиоф.   для приготовления  р-ра для в/м введения 10 мг, флаконы №10</t>
  </si>
  <si>
    <t>Вальпроевая кислота таблетки п/о 500 мг №1</t>
  </si>
  <si>
    <t>Цитиколин  р-р для в/в и в/м введения 1 г, 4 мл- ампулы №5</t>
  </si>
  <si>
    <t>Бетагистин таблетки 24 мг №30</t>
  </si>
  <si>
    <t>Этилметилгидроксипиридина сукцинат  таблетки п/о 125мг №1</t>
  </si>
  <si>
    <t>Глицин таблетки подъязычные 100мг №100</t>
  </si>
  <si>
    <t>Леводопа+Бенсеразид таблетки 200 мг+50 мг №100</t>
  </si>
  <si>
    <t>Ламотриджин таблетки п/о 25 мг №30</t>
  </si>
  <si>
    <t>Лакосамид таблетки  п/о 50 мг №14</t>
  </si>
  <si>
    <t>Лакосамид таблетки  п/о 100 мг №14</t>
  </si>
  <si>
    <t>Ипидакрин таблетки 20 мг №50</t>
  </si>
  <si>
    <t>Кофеин  р-р для п/к введения 200 мг/мл, 1 мл -ампулы №10</t>
  </si>
  <si>
    <t>Эсциталопрам таблетки п/о 10 мг №30</t>
  </si>
  <si>
    <t>Хлорпромазин р-р для в/в и в/м введения 25 мг/мл 2мл №10</t>
  </si>
  <si>
    <t>Дроперидол р-р для инъекций 2,5 мг/мл 5мл №1</t>
  </si>
  <si>
    <t>Инозин+Никотинамид+Рибофлавин+Янтарная кислота р-р для в/в введения, 10 мл - ампулы №10</t>
  </si>
  <si>
    <t>Этилметилгидроксипиридина сукцинат  р-р для в/в и в/м введения 50 мг/мл 5мл- ампулы №1</t>
  </si>
  <si>
    <t>Ипидакрин  р-р для в/ и п/к введения 5 мг/мл 1мл- ампулы №10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</si>
  <si>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</si>
  <si>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</si>
  <si>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Начальная (максимальная) цена договора устанавливается в размере 1 174 984 (один миллион сто семьдесят четыре тысячи девятьсот восемьдесят четыре) рубля 49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</si>
</sst>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topLeftCell="A70" zoomScale="85" zoomScaleNormal="85" zoomScalePageLayoutView="70" workbookViewId="0">
      <selection activeCell="A90" sqref="A90:Q9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7109375" style="17" customWidth="1"/>
    <col min="6" max="6" width="14.28515625" style="17" customWidth="1"/>
    <col min="7" max="7" width="13.85546875" style="17" customWidth="1"/>
    <col min="8" max="8" width="13.5703125" style="3" hidden="1" customWidth="1"/>
    <col min="9" max="9" width="13.140625" style="3" hidden="1" customWidth="1"/>
    <col min="10" max="10" width="13.4257812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hidden="1" x14ac:dyDescent="0.25">
      <c r="A1" s="16"/>
      <c r="B1" s="16"/>
      <c r="C1" s="16"/>
      <c r="D1" s="16"/>
      <c r="M1" s="16"/>
      <c r="N1" s="16"/>
      <c r="O1" s="16"/>
      <c r="P1" s="16"/>
    </row>
    <row r="2" spans="1:17" x14ac:dyDescent="0.25">
      <c r="A2" s="27"/>
      <c r="B2" s="27"/>
      <c r="C2" s="27"/>
      <c r="D2" s="27"/>
      <c r="E2" s="28"/>
      <c r="F2" s="28"/>
      <c r="G2" s="28"/>
      <c r="H2" s="29"/>
      <c r="I2" s="29"/>
      <c r="J2" s="29"/>
      <c r="K2" s="29"/>
      <c r="L2" s="29"/>
      <c r="M2" s="27"/>
      <c r="N2" s="27"/>
      <c r="O2" s="27"/>
      <c r="P2" s="27"/>
      <c r="Q2" s="30" t="s">
        <v>40</v>
      </c>
    </row>
    <row r="3" spans="1:17" x14ac:dyDescent="0.25">
      <c r="A3" s="27"/>
      <c r="B3" s="27"/>
      <c r="C3" s="27"/>
      <c r="D3" s="27"/>
      <c r="E3" s="28"/>
      <c r="F3" s="28"/>
      <c r="G3" s="28"/>
      <c r="H3" s="29"/>
      <c r="I3" s="29"/>
      <c r="J3" s="29"/>
      <c r="K3" s="29"/>
      <c r="L3" s="29"/>
      <c r="M3" s="27"/>
      <c r="N3" s="27"/>
      <c r="O3" s="27"/>
      <c r="P3" s="27"/>
      <c r="Q3" s="30" t="s">
        <v>41</v>
      </c>
    </row>
    <row r="4" spans="1:17" x14ac:dyDescent="0.25">
      <c r="A4" s="27"/>
      <c r="B4" s="27"/>
      <c r="C4" s="27"/>
      <c r="D4" s="27"/>
      <c r="E4" s="28"/>
      <c r="F4" s="28"/>
      <c r="G4" s="28"/>
      <c r="H4" s="29"/>
      <c r="I4" s="29"/>
      <c r="J4" s="29"/>
      <c r="K4" s="29"/>
      <c r="L4" s="29"/>
      <c r="M4" s="27"/>
      <c r="N4" s="27"/>
      <c r="O4" s="27"/>
      <c r="P4" s="27"/>
      <c r="Q4" s="30" t="s">
        <v>45</v>
      </c>
    </row>
    <row r="5" spans="1:17" x14ac:dyDescent="0.25">
      <c r="A5" s="27"/>
      <c r="B5" s="27"/>
      <c r="C5" s="27"/>
      <c r="D5" s="27"/>
      <c r="E5" s="28"/>
      <c r="F5" s="28"/>
      <c r="G5" s="28"/>
      <c r="H5" s="29"/>
      <c r="I5" s="29"/>
      <c r="J5" s="29"/>
      <c r="K5" s="29"/>
      <c r="L5" s="29"/>
      <c r="M5" s="27"/>
      <c r="N5" s="27"/>
      <c r="O5" s="27"/>
      <c r="P5" s="27"/>
      <c r="Q5" s="30" t="s">
        <v>42</v>
      </c>
    </row>
    <row r="6" spans="1:17" x14ac:dyDescent="0.25">
      <c r="A6" s="27"/>
      <c r="B6" s="27"/>
      <c r="C6" s="27"/>
      <c r="D6" s="27"/>
      <c r="E6" s="28"/>
      <c r="F6" s="28"/>
      <c r="G6" s="28"/>
      <c r="H6" s="29"/>
      <c r="I6" s="29"/>
      <c r="J6" s="29"/>
      <c r="K6" s="29"/>
      <c r="L6" s="29"/>
      <c r="M6" s="27"/>
      <c r="N6" s="27"/>
      <c r="O6" s="27"/>
      <c r="P6" s="27"/>
      <c r="Q6" s="30" t="s">
        <v>43</v>
      </c>
    </row>
    <row r="7" spans="1:17" x14ac:dyDescent="0.25">
      <c r="A7" s="27"/>
      <c r="B7" s="27"/>
      <c r="C7" s="27"/>
      <c r="D7" s="27"/>
      <c r="E7" s="28"/>
      <c r="F7" s="28"/>
      <c r="G7" s="28"/>
      <c r="H7" s="29"/>
      <c r="I7" s="29"/>
      <c r="J7" s="29"/>
      <c r="K7" s="29"/>
      <c r="L7" s="29"/>
      <c r="M7" s="27"/>
      <c r="N7" s="27"/>
      <c r="O7" s="27"/>
      <c r="P7" s="27"/>
      <c r="Q7" s="30" t="s">
        <v>44</v>
      </c>
    </row>
    <row r="8" spans="1:17" s="6" customFormat="1" x14ac:dyDescent="0.2">
      <c r="A8" s="27"/>
      <c r="B8" s="27"/>
      <c r="C8" s="27"/>
      <c r="D8" s="27"/>
      <c r="E8" s="28"/>
      <c r="F8" s="28"/>
      <c r="G8" s="28"/>
      <c r="H8" s="29"/>
      <c r="I8" s="29"/>
      <c r="J8" s="29"/>
      <c r="K8" s="29"/>
      <c r="L8" s="29"/>
      <c r="M8" s="27"/>
      <c r="N8" s="27"/>
      <c r="O8" s="27"/>
      <c r="P8" s="27"/>
      <c r="Q8" s="31" t="s">
        <v>16</v>
      </c>
    </row>
    <row r="9" spans="1:17" s="6" customFormat="1" x14ac:dyDescent="0.2">
      <c r="A9" s="27"/>
      <c r="B9" s="27"/>
      <c r="C9" s="27"/>
      <c r="D9" s="27"/>
      <c r="E9" s="28"/>
      <c r="F9" s="28"/>
      <c r="G9" s="28"/>
      <c r="H9" s="29"/>
      <c r="I9" s="29"/>
      <c r="J9" s="29"/>
      <c r="K9" s="29"/>
      <c r="L9" s="29"/>
      <c r="M9" s="27"/>
      <c r="N9" s="27"/>
      <c r="O9" s="27"/>
      <c r="P9" s="27"/>
      <c r="Q9" s="32" t="s">
        <v>21</v>
      </c>
    </row>
    <row r="10" spans="1:17" s="6" customFormat="1" x14ac:dyDescent="0.2">
      <c r="A10" s="27"/>
      <c r="B10" s="27"/>
      <c r="C10" s="27"/>
      <c r="D10" s="27"/>
      <c r="E10" s="28"/>
      <c r="F10" s="28"/>
      <c r="G10" s="28"/>
      <c r="H10" s="29"/>
      <c r="I10" s="29"/>
      <c r="J10" s="29"/>
      <c r="K10" s="29"/>
      <c r="L10" s="29"/>
      <c r="M10" s="27"/>
      <c r="N10" s="27"/>
      <c r="O10" s="27"/>
      <c r="P10" s="27"/>
      <c r="Q10" s="32" t="s">
        <v>17</v>
      </c>
    </row>
    <row r="11" spans="1:17" s="6" customFormat="1" x14ac:dyDescent="0.25">
      <c r="A11" s="27"/>
      <c r="B11" s="27"/>
      <c r="C11" s="27"/>
      <c r="D11" s="27"/>
      <c r="E11" s="28"/>
      <c r="F11" s="28"/>
      <c r="G11" s="28"/>
      <c r="H11" s="29"/>
      <c r="I11" s="29"/>
      <c r="J11" s="29"/>
      <c r="K11" s="29"/>
      <c r="L11" s="29"/>
      <c r="M11" s="27"/>
      <c r="N11" s="27"/>
      <c r="O11" s="27"/>
      <c r="P11" s="27"/>
      <c r="Q11" s="29"/>
    </row>
    <row r="12" spans="1:17" s="6" customFormat="1" ht="28.9" customHeight="1" x14ac:dyDescent="0.25">
      <c r="A12" s="27"/>
      <c r="B12" s="27"/>
      <c r="C12" s="27"/>
      <c r="D12" s="27"/>
      <c r="E12" s="28"/>
      <c r="F12" s="28"/>
      <c r="G12" s="28"/>
      <c r="H12" s="29"/>
      <c r="I12" s="29"/>
      <c r="J12" s="29"/>
      <c r="K12" s="29"/>
      <c r="L12" s="29"/>
      <c r="M12" s="27"/>
      <c r="N12" s="33" t="s">
        <v>20</v>
      </c>
      <c r="O12" s="33"/>
      <c r="P12" s="27"/>
      <c r="Q12" s="29" t="s">
        <v>18</v>
      </c>
    </row>
    <row r="13" spans="1:17" x14ac:dyDescent="0.25">
      <c r="A13" s="27"/>
      <c r="B13" s="27"/>
      <c r="C13" s="27"/>
      <c r="D13" s="27"/>
      <c r="E13" s="28"/>
      <c r="F13" s="28"/>
      <c r="G13" s="28"/>
      <c r="H13" s="29"/>
      <c r="I13" s="29"/>
      <c r="J13" s="29"/>
      <c r="K13" s="29"/>
      <c r="L13" s="29"/>
      <c r="M13" s="27"/>
      <c r="N13" s="27"/>
      <c r="O13" s="27"/>
      <c r="P13" s="27"/>
      <c r="Q13" s="29"/>
    </row>
    <row r="14" spans="1:17" x14ac:dyDescent="0.25">
      <c r="A14" s="27"/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29"/>
    </row>
    <row r="15" spans="1:17" hidden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9"/>
    </row>
    <row r="16" spans="1:17" hidden="1" x14ac:dyDescent="0.2">
      <c r="A16" s="27"/>
      <c r="B16" s="27"/>
      <c r="C16" s="27"/>
      <c r="D16" s="34"/>
      <c r="E16" s="34"/>
      <c r="F16" s="34"/>
      <c r="G16" s="34"/>
      <c r="H16" s="34"/>
      <c r="I16" s="34"/>
      <c r="J16" s="34"/>
      <c r="K16" s="34"/>
      <c r="L16" s="34"/>
      <c r="M16" s="27"/>
      <c r="N16" s="27"/>
      <c r="O16" s="27"/>
      <c r="P16" s="27"/>
      <c r="Q16" s="29"/>
    </row>
    <row r="17" spans="1:17" x14ac:dyDescent="0.25">
      <c r="A17" s="27"/>
      <c r="B17" s="27"/>
      <c r="C17" s="27"/>
      <c r="D17" s="27"/>
      <c r="E17" s="28"/>
      <c r="F17" s="28"/>
      <c r="G17" s="28"/>
      <c r="H17" s="29"/>
      <c r="I17" s="29"/>
      <c r="J17" s="29"/>
      <c r="K17" s="29"/>
      <c r="L17" s="29"/>
      <c r="M17" s="27"/>
      <c r="N17" s="27"/>
      <c r="O17" s="27"/>
      <c r="P17" s="27"/>
      <c r="Q17" s="29"/>
    </row>
    <row r="18" spans="1:17" s="5" customFormat="1" ht="50.25" customHeight="1" x14ac:dyDescent="0.25">
      <c r="A18" s="35" t="s">
        <v>14</v>
      </c>
      <c r="B18" s="36"/>
      <c r="C18" s="37">
        <f>SUMIF(Q21:Q86,"&gt;0")</f>
        <v>1174984.4893333334</v>
      </c>
      <c r="D18" s="36"/>
      <c r="E18" s="38" t="s">
        <v>35</v>
      </c>
      <c r="F18" s="38" t="s">
        <v>36</v>
      </c>
      <c r="G18" s="38" t="s">
        <v>37</v>
      </c>
      <c r="H18" s="38"/>
      <c r="I18" s="38"/>
      <c r="J18" s="38"/>
      <c r="K18" s="38"/>
      <c r="L18" s="39"/>
      <c r="M18" s="25"/>
      <c r="N18" s="25"/>
      <c r="O18" s="25"/>
      <c r="P18" s="25"/>
      <c r="Q18" s="39"/>
    </row>
    <row r="19" spans="1:17" s="5" customFormat="1" ht="30" customHeight="1" x14ac:dyDescent="0.25">
      <c r="A19" s="40" t="s">
        <v>0</v>
      </c>
      <c r="B19" s="40" t="s">
        <v>1</v>
      </c>
      <c r="C19" s="40" t="s">
        <v>2</v>
      </c>
      <c r="D19" s="40"/>
      <c r="E19" s="41" t="s">
        <v>5</v>
      </c>
      <c r="F19" s="41" t="s">
        <v>7</v>
      </c>
      <c r="G19" s="41" t="s">
        <v>8</v>
      </c>
      <c r="H19" s="39" t="s">
        <v>22</v>
      </c>
      <c r="I19" s="39" t="s">
        <v>23</v>
      </c>
      <c r="J19" s="39" t="s">
        <v>25</v>
      </c>
      <c r="K19" s="39" t="s">
        <v>26</v>
      </c>
      <c r="L19" s="42" t="s">
        <v>15</v>
      </c>
      <c r="M19" s="40" t="s">
        <v>11</v>
      </c>
      <c r="N19" s="40" t="s">
        <v>12</v>
      </c>
      <c r="O19" s="40" t="s">
        <v>13</v>
      </c>
      <c r="P19" s="40" t="s">
        <v>9</v>
      </c>
      <c r="Q19" s="43" t="s">
        <v>10</v>
      </c>
    </row>
    <row r="20" spans="1:17" s="5" customFormat="1" ht="25.5" x14ac:dyDescent="0.25">
      <c r="A20" s="40"/>
      <c r="B20" s="40"/>
      <c r="C20" s="25" t="s">
        <v>3</v>
      </c>
      <c r="D20" s="25" t="s">
        <v>4</v>
      </c>
      <c r="E20" s="41" t="s">
        <v>6</v>
      </c>
      <c r="F20" s="41" t="s">
        <v>6</v>
      </c>
      <c r="G20" s="41" t="s">
        <v>6</v>
      </c>
      <c r="H20" s="39" t="s">
        <v>6</v>
      </c>
      <c r="I20" s="39" t="s">
        <v>6</v>
      </c>
      <c r="J20" s="39" t="s">
        <v>6</v>
      </c>
      <c r="K20" s="39" t="s">
        <v>6</v>
      </c>
      <c r="L20" s="44"/>
      <c r="M20" s="40"/>
      <c r="N20" s="40"/>
      <c r="O20" s="40"/>
      <c r="P20" s="40"/>
      <c r="Q20" s="43"/>
    </row>
    <row r="21" spans="1:17" s="5" customFormat="1" ht="33" customHeight="1" x14ac:dyDescent="0.25">
      <c r="A21" s="25">
        <v>1</v>
      </c>
      <c r="B21" s="12" t="s">
        <v>38</v>
      </c>
      <c r="C21" s="12" t="s">
        <v>24</v>
      </c>
      <c r="D21" s="25">
        <v>10</v>
      </c>
      <c r="E21" s="41">
        <v>345.94</v>
      </c>
      <c r="F21" s="19">
        <v>344.91</v>
      </c>
      <c r="G21" s="41">
        <v>343.19</v>
      </c>
      <c r="H21" s="39"/>
      <c r="I21" s="39"/>
      <c r="J21" s="39"/>
      <c r="K21" s="39"/>
      <c r="L21" s="39">
        <f t="shared" ref="L21:L84" si="0">AVERAGE(E21:K21)</f>
        <v>344.68</v>
      </c>
      <c r="M21" s="25">
        <f t="shared" ref="M21:M68" si="1">COUNT(E21:K21)</f>
        <v>3</v>
      </c>
      <c r="N21" s="25">
        <f t="shared" ref="N21:N84" si="2">STDEV(E21:K21)</f>
        <v>1.3893523671121037</v>
      </c>
      <c r="O21" s="25">
        <f t="shared" ref="O21:O84" si="3">N21/L21*100</f>
        <v>0.40308470671698493</v>
      </c>
      <c r="P21" s="25" t="str">
        <f t="shared" ref="P21:P84" si="4">IF(O21&lt;33,"ОДНОРОДНЫЕ","НЕОДНОРОДНЫЕ")</f>
        <v>ОДНОРОДНЫЕ</v>
      </c>
      <c r="Q21" s="39">
        <f t="shared" ref="Q21:Q84" si="5">D21*L21</f>
        <v>3446.8</v>
      </c>
    </row>
    <row r="22" spans="1:17" s="5" customFormat="1" ht="38.25" customHeight="1" x14ac:dyDescent="0.25">
      <c r="A22" s="25">
        <v>2</v>
      </c>
      <c r="B22" s="12" t="s">
        <v>29</v>
      </c>
      <c r="C22" s="12" t="s">
        <v>24</v>
      </c>
      <c r="D22" s="25">
        <v>5</v>
      </c>
      <c r="E22" s="41">
        <v>8178.46</v>
      </c>
      <c r="F22" s="19">
        <v>8154</v>
      </c>
      <c r="G22" s="41">
        <v>8152.77</v>
      </c>
      <c r="H22" s="39"/>
      <c r="I22" s="39"/>
      <c r="J22" s="39"/>
      <c r="K22" s="39"/>
      <c r="L22" s="39">
        <f t="shared" si="0"/>
        <v>8161.7433333333329</v>
      </c>
      <c r="M22" s="25">
        <f t="shared" si="1"/>
        <v>3</v>
      </c>
      <c r="N22" s="25">
        <f t="shared" si="2"/>
        <v>14.49011502139752</v>
      </c>
      <c r="O22" s="25">
        <f t="shared" si="3"/>
        <v>0.17753700930803001</v>
      </c>
      <c r="P22" s="25" t="str">
        <f t="shared" si="4"/>
        <v>ОДНОРОДНЫЕ</v>
      </c>
      <c r="Q22" s="39">
        <f t="shared" si="5"/>
        <v>40808.716666666667</v>
      </c>
    </row>
    <row r="23" spans="1:17" s="5" customFormat="1" ht="30.75" customHeight="1" x14ac:dyDescent="0.25">
      <c r="A23" s="25">
        <v>3</v>
      </c>
      <c r="B23" s="14" t="s">
        <v>39</v>
      </c>
      <c r="C23" s="12" t="s">
        <v>24</v>
      </c>
      <c r="D23" s="25">
        <v>4</v>
      </c>
      <c r="E23" s="41">
        <v>1449.34</v>
      </c>
      <c r="F23" s="19">
        <v>1445</v>
      </c>
      <c r="G23" s="41">
        <v>1444.7</v>
      </c>
      <c r="H23" s="39"/>
      <c r="I23" s="39"/>
      <c r="J23" s="39"/>
      <c r="K23" s="39"/>
      <c r="L23" s="39">
        <f t="shared" si="0"/>
        <v>1446.3466666666666</v>
      </c>
      <c r="M23" s="25">
        <f t="shared" si="1"/>
        <v>3</v>
      </c>
      <c r="N23" s="25">
        <f t="shared" si="2"/>
        <v>2.5966388530816165</v>
      </c>
      <c r="O23" s="25">
        <f t="shared" si="3"/>
        <v>0.17953087685858737</v>
      </c>
      <c r="P23" s="25" t="str">
        <f t="shared" si="4"/>
        <v>ОДНОРОДНЫЕ</v>
      </c>
      <c r="Q23" s="39">
        <f t="shared" si="5"/>
        <v>5785.3866666666663</v>
      </c>
    </row>
    <row r="24" spans="1:17" s="5" customFormat="1" ht="64.5" customHeight="1" x14ac:dyDescent="0.25">
      <c r="A24" s="25">
        <v>4</v>
      </c>
      <c r="B24" s="14" t="s">
        <v>46</v>
      </c>
      <c r="C24" s="12" t="s">
        <v>24</v>
      </c>
      <c r="D24" s="25">
        <v>5</v>
      </c>
      <c r="E24" s="41">
        <v>1595.38</v>
      </c>
      <c r="F24" s="19">
        <v>1590.61</v>
      </c>
      <c r="G24" s="41">
        <v>1582.7</v>
      </c>
      <c r="H24" s="39"/>
      <c r="I24" s="39"/>
      <c r="J24" s="39"/>
      <c r="K24" s="39"/>
      <c r="L24" s="39">
        <f t="shared" si="0"/>
        <v>1589.5633333333333</v>
      </c>
      <c r="M24" s="25">
        <f t="shared" si="1"/>
        <v>3</v>
      </c>
      <c r="N24" s="25">
        <f t="shared" si="2"/>
        <v>6.4044697933032326</v>
      </c>
      <c r="O24" s="25">
        <f t="shared" si="3"/>
        <v>0.40290749408977516</v>
      </c>
      <c r="P24" s="25" t="str">
        <f t="shared" si="4"/>
        <v>ОДНОРОДНЫЕ</v>
      </c>
      <c r="Q24" s="39">
        <f t="shared" si="5"/>
        <v>7947.8166666666666</v>
      </c>
    </row>
    <row r="25" spans="1:17" s="5" customFormat="1" ht="34.5" customHeight="1" x14ac:dyDescent="0.25">
      <c r="A25" s="25">
        <v>5</v>
      </c>
      <c r="B25" s="21" t="s">
        <v>47</v>
      </c>
      <c r="C25" s="12" t="s">
        <v>24</v>
      </c>
      <c r="D25" s="25">
        <v>3</v>
      </c>
      <c r="E25" s="41">
        <v>243.3</v>
      </c>
      <c r="F25" s="22">
        <v>242.57</v>
      </c>
      <c r="G25" s="41">
        <v>241.36</v>
      </c>
      <c r="H25" s="39"/>
      <c r="I25" s="39"/>
      <c r="J25" s="39"/>
      <c r="K25" s="39"/>
      <c r="L25" s="39">
        <f t="shared" si="0"/>
        <v>242.41</v>
      </c>
      <c r="M25" s="25">
        <f t="shared" si="1"/>
        <v>3</v>
      </c>
      <c r="N25" s="25">
        <f t="shared" si="2"/>
        <v>0.97984692682071262</v>
      </c>
      <c r="O25" s="25">
        <f t="shared" si="3"/>
        <v>0.40421060468656927</v>
      </c>
      <c r="P25" s="25" t="str">
        <f t="shared" si="4"/>
        <v>ОДНОРОДНЫЕ</v>
      </c>
      <c r="Q25" s="39">
        <f t="shared" si="5"/>
        <v>727.23</v>
      </c>
    </row>
    <row r="26" spans="1:17" s="5" customFormat="1" ht="35.25" customHeight="1" x14ac:dyDescent="0.25">
      <c r="A26" s="25">
        <v>6</v>
      </c>
      <c r="B26" s="21" t="s">
        <v>48</v>
      </c>
      <c r="C26" s="12" t="s">
        <v>24</v>
      </c>
      <c r="D26" s="25">
        <v>3</v>
      </c>
      <c r="E26" s="41">
        <v>630.21</v>
      </c>
      <c r="F26" s="19">
        <v>628.33000000000004</v>
      </c>
      <c r="G26" s="41">
        <v>625.20000000000005</v>
      </c>
      <c r="H26" s="39"/>
      <c r="I26" s="39"/>
      <c r="J26" s="39"/>
      <c r="K26" s="39"/>
      <c r="L26" s="39">
        <f t="shared" si="0"/>
        <v>627.9133333333333</v>
      </c>
      <c r="M26" s="25">
        <f t="shared" si="1"/>
        <v>3</v>
      </c>
      <c r="N26" s="25">
        <f t="shared" si="2"/>
        <v>2.5308562450943968</v>
      </c>
      <c r="O26" s="25">
        <f t="shared" si="3"/>
        <v>0.4030582105430256</v>
      </c>
      <c r="P26" s="25" t="str">
        <f t="shared" si="4"/>
        <v>ОДНОРОДНЫЕ</v>
      </c>
      <c r="Q26" s="39">
        <f t="shared" si="5"/>
        <v>1883.7399999999998</v>
      </c>
    </row>
    <row r="27" spans="1:17" s="5" customFormat="1" ht="42.75" customHeight="1" x14ac:dyDescent="0.25">
      <c r="A27" s="25">
        <v>7</v>
      </c>
      <c r="B27" s="12" t="s">
        <v>51</v>
      </c>
      <c r="C27" s="12" t="s">
        <v>24</v>
      </c>
      <c r="D27" s="25">
        <v>4</v>
      </c>
      <c r="E27" s="41">
        <v>1432.58</v>
      </c>
      <c r="F27" s="41">
        <v>1428.3</v>
      </c>
      <c r="G27" s="41">
        <v>1427.54</v>
      </c>
      <c r="H27" s="39"/>
      <c r="I27" s="39"/>
      <c r="J27" s="39"/>
      <c r="K27" s="39"/>
      <c r="L27" s="39">
        <f t="shared" si="0"/>
        <v>1429.4733333333334</v>
      </c>
      <c r="M27" s="25">
        <f t="shared" si="1"/>
        <v>3</v>
      </c>
      <c r="N27" s="25">
        <f t="shared" si="2"/>
        <v>2.7171553752653215</v>
      </c>
      <c r="O27" s="25">
        <f t="shared" si="3"/>
        <v>0.19008087187812678</v>
      </c>
      <c r="P27" s="25" t="str">
        <f t="shared" si="4"/>
        <v>ОДНОРОДНЫЕ</v>
      </c>
      <c r="Q27" s="39">
        <f t="shared" si="5"/>
        <v>5717.8933333333334</v>
      </c>
    </row>
    <row r="28" spans="1:17" s="6" customFormat="1" ht="33.75" customHeight="1" x14ac:dyDescent="0.25">
      <c r="A28" s="45">
        <v>8</v>
      </c>
      <c r="B28" s="12" t="s">
        <v>49</v>
      </c>
      <c r="C28" s="23" t="s">
        <v>24</v>
      </c>
      <c r="D28" s="25">
        <v>2</v>
      </c>
      <c r="E28" s="41">
        <v>265.51</v>
      </c>
      <c r="F28" s="41">
        <v>264.72000000000003</v>
      </c>
      <c r="G28" s="41">
        <v>263.39999999999998</v>
      </c>
      <c r="H28" s="39"/>
      <c r="I28" s="39"/>
      <c r="J28" s="39"/>
      <c r="K28" s="39"/>
      <c r="L28" s="39">
        <f t="shared" si="0"/>
        <v>264.54333333333335</v>
      </c>
      <c r="M28" s="25">
        <f t="shared" si="1"/>
        <v>3</v>
      </c>
      <c r="N28" s="25">
        <f t="shared" si="2"/>
        <v>1.0660362720533272</v>
      </c>
      <c r="O28" s="25">
        <f t="shared" si="3"/>
        <v>0.40297226870959785</v>
      </c>
      <c r="P28" s="25" t="str">
        <f t="shared" si="4"/>
        <v>ОДНОРОДНЫЕ</v>
      </c>
      <c r="Q28" s="39">
        <f t="shared" si="5"/>
        <v>529.0866666666667</v>
      </c>
    </row>
    <row r="29" spans="1:17" s="6" customFormat="1" ht="34.5" customHeight="1" x14ac:dyDescent="0.25">
      <c r="A29" s="25">
        <v>9</v>
      </c>
      <c r="B29" s="12" t="s">
        <v>30</v>
      </c>
      <c r="C29" s="12" t="s">
        <v>24</v>
      </c>
      <c r="D29" s="25">
        <v>4</v>
      </c>
      <c r="E29" s="41">
        <v>900.48</v>
      </c>
      <c r="F29" s="41">
        <v>897.79</v>
      </c>
      <c r="G29" s="41">
        <v>893.32</v>
      </c>
      <c r="H29" s="39"/>
      <c r="I29" s="39"/>
      <c r="J29" s="39"/>
      <c r="K29" s="39"/>
      <c r="L29" s="39">
        <f t="shared" si="0"/>
        <v>897.19666666666672</v>
      </c>
      <c r="M29" s="25">
        <f t="shared" si="1"/>
        <v>3</v>
      </c>
      <c r="N29" s="25">
        <f t="shared" si="2"/>
        <v>3.6166881719790522</v>
      </c>
      <c r="O29" s="25">
        <f t="shared" si="3"/>
        <v>0.40310985387585613</v>
      </c>
      <c r="P29" s="25" t="str">
        <f t="shared" si="4"/>
        <v>ОДНОРОДНЫЕ</v>
      </c>
      <c r="Q29" s="39">
        <f t="shared" si="5"/>
        <v>3588.7866666666669</v>
      </c>
    </row>
    <row r="30" spans="1:17" s="6" customFormat="1" ht="34.5" customHeight="1" x14ac:dyDescent="0.25">
      <c r="A30" s="25">
        <v>10</v>
      </c>
      <c r="B30" s="12" t="s">
        <v>50</v>
      </c>
      <c r="C30" s="12" t="s">
        <v>24</v>
      </c>
      <c r="D30" s="25">
        <v>450</v>
      </c>
      <c r="E30" s="41">
        <v>50.4</v>
      </c>
      <c r="F30" s="19">
        <v>50.25</v>
      </c>
      <c r="G30" s="41">
        <v>50</v>
      </c>
      <c r="H30" s="39"/>
      <c r="I30" s="39"/>
      <c r="J30" s="39"/>
      <c r="K30" s="39"/>
      <c r="L30" s="39">
        <f t="shared" si="0"/>
        <v>50.216666666666669</v>
      </c>
      <c r="M30" s="25">
        <f t="shared" si="1"/>
        <v>3</v>
      </c>
      <c r="N30" s="25">
        <f t="shared" si="2"/>
        <v>0.20207259421636839</v>
      </c>
      <c r="O30" s="25">
        <f t="shared" si="3"/>
        <v>0.40240144882117829</v>
      </c>
      <c r="P30" s="25" t="str">
        <f t="shared" si="4"/>
        <v>ОДНОРОДНЫЕ</v>
      </c>
      <c r="Q30" s="39">
        <f t="shared" si="5"/>
        <v>22597.5</v>
      </c>
    </row>
    <row r="31" spans="1:17" s="6" customFormat="1" ht="37.5" customHeight="1" x14ac:dyDescent="0.25">
      <c r="A31" s="25">
        <v>11</v>
      </c>
      <c r="B31" s="12" t="s">
        <v>52</v>
      </c>
      <c r="C31" s="12" t="s">
        <v>24</v>
      </c>
      <c r="D31" s="25">
        <v>15</v>
      </c>
      <c r="E31" s="41">
        <v>43.13</v>
      </c>
      <c r="F31" s="19">
        <v>43</v>
      </c>
      <c r="G31" s="41">
        <v>42.17</v>
      </c>
      <c r="H31" s="39"/>
      <c r="I31" s="39"/>
      <c r="J31" s="39"/>
      <c r="K31" s="39"/>
      <c r="L31" s="39">
        <f t="shared" si="0"/>
        <v>42.766666666666673</v>
      </c>
      <c r="M31" s="25">
        <f t="shared" si="1"/>
        <v>3</v>
      </c>
      <c r="N31" s="25">
        <f t="shared" si="2"/>
        <v>0.52080066564217564</v>
      </c>
      <c r="O31" s="25">
        <f t="shared" si="3"/>
        <v>1.2177724060222344</v>
      </c>
      <c r="P31" s="25" t="str">
        <f t="shared" si="4"/>
        <v>ОДНОРОДНЫЕ</v>
      </c>
      <c r="Q31" s="39">
        <f t="shared" si="5"/>
        <v>641.50000000000011</v>
      </c>
    </row>
    <row r="32" spans="1:17" s="9" customFormat="1" ht="37.5" customHeight="1" x14ac:dyDescent="0.25">
      <c r="A32" s="25">
        <v>12</v>
      </c>
      <c r="B32" s="12" t="s">
        <v>53</v>
      </c>
      <c r="C32" s="12" t="s">
        <v>24</v>
      </c>
      <c r="D32" s="25">
        <v>15</v>
      </c>
      <c r="E32" s="41">
        <v>1122.21</v>
      </c>
      <c r="F32" s="19">
        <v>1118.8499999999999</v>
      </c>
      <c r="G32" s="41">
        <v>1118.0999999999999</v>
      </c>
      <c r="H32" s="39"/>
      <c r="I32" s="39"/>
      <c r="J32" s="39"/>
      <c r="K32" s="39"/>
      <c r="L32" s="39">
        <f t="shared" si="0"/>
        <v>1119.72</v>
      </c>
      <c r="M32" s="25">
        <f t="shared" si="1"/>
        <v>3</v>
      </c>
      <c r="N32" s="25">
        <f t="shared" si="2"/>
        <v>2.1887667760637077</v>
      </c>
      <c r="O32" s="25">
        <f t="shared" si="3"/>
        <v>0.1954744736240942</v>
      </c>
      <c r="P32" s="25" t="str">
        <f t="shared" si="4"/>
        <v>ОДНОРОДНЫЕ</v>
      </c>
      <c r="Q32" s="39">
        <f t="shared" si="5"/>
        <v>16795.8</v>
      </c>
    </row>
    <row r="33" spans="1:17" ht="55.5" customHeight="1" x14ac:dyDescent="0.25">
      <c r="A33" s="25">
        <v>13</v>
      </c>
      <c r="B33" s="12" t="s">
        <v>54</v>
      </c>
      <c r="C33" s="12" t="s">
        <v>24</v>
      </c>
      <c r="D33" s="25">
        <v>50</v>
      </c>
      <c r="E33" s="41">
        <v>377.66</v>
      </c>
      <c r="F33" s="20">
        <v>376.53</v>
      </c>
      <c r="G33" s="41">
        <v>374.66</v>
      </c>
      <c r="H33" s="39"/>
      <c r="I33" s="39"/>
      <c r="J33" s="39"/>
      <c r="K33" s="39"/>
      <c r="L33" s="39">
        <f t="shared" si="0"/>
        <v>376.28333333333336</v>
      </c>
      <c r="M33" s="25">
        <f t="shared" si="1"/>
        <v>3</v>
      </c>
      <c r="N33" s="25">
        <f t="shared" si="2"/>
        <v>1.5151347574830829</v>
      </c>
      <c r="O33" s="25">
        <f t="shared" si="3"/>
        <v>0.40265795034320312</v>
      </c>
      <c r="P33" s="25" t="str">
        <f t="shared" si="4"/>
        <v>ОДНОРОДНЫЕ</v>
      </c>
      <c r="Q33" s="39">
        <f t="shared" si="5"/>
        <v>18814.166666666668</v>
      </c>
    </row>
    <row r="34" spans="1:17" ht="36.75" customHeight="1" x14ac:dyDescent="0.25">
      <c r="A34" s="25">
        <v>14</v>
      </c>
      <c r="B34" s="12" t="s">
        <v>55</v>
      </c>
      <c r="C34" s="12" t="s">
        <v>28</v>
      </c>
      <c r="D34" s="25">
        <v>800</v>
      </c>
      <c r="E34" s="41">
        <v>3.1429999999999998</v>
      </c>
      <c r="F34" s="41">
        <v>3.1337999999999999</v>
      </c>
      <c r="G34" s="41">
        <v>3.1181999999999999</v>
      </c>
      <c r="H34" s="39"/>
      <c r="I34" s="39"/>
      <c r="J34" s="39"/>
      <c r="K34" s="39"/>
      <c r="L34" s="39">
        <f t="shared" si="0"/>
        <v>3.1316666666666664</v>
      </c>
      <c r="M34" s="25">
        <f t="shared" si="1"/>
        <v>3</v>
      </c>
      <c r="N34" s="25">
        <f t="shared" si="2"/>
        <v>1.2536878931110914E-2</v>
      </c>
      <c r="O34" s="25">
        <f t="shared" si="3"/>
        <v>0.40032609678906589</v>
      </c>
      <c r="P34" s="25" t="str">
        <f t="shared" si="4"/>
        <v>ОДНОРОДНЫЕ</v>
      </c>
      <c r="Q34" s="39">
        <f t="shared" si="5"/>
        <v>2505.333333333333</v>
      </c>
    </row>
    <row r="35" spans="1:17" hidden="1" x14ac:dyDescent="0.25">
      <c r="A35" s="25"/>
      <c r="B35" s="12"/>
      <c r="C35" s="12" t="s">
        <v>24</v>
      </c>
      <c r="D35" s="25"/>
      <c r="E35" s="41"/>
      <c r="F35" s="41"/>
      <c r="G35" s="41"/>
      <c r="H35" s="39"/>
      <c r="I35" s="39"/>
      <c r="J35" s="39"/>
      <c r="K35" s="39"/>
      <c r="L35" s="39" t="e">
        <f t="shared" si="0"/>
        <v>#DIV/0!</v>
      </c>
      <c r="M35" s="25">
        <f t="shared" si="1"/>
        <v>0</v>
      </c>
      <c r="N35" s="25" t="e">
        <f t="shared" si="2"/>
        <v>#DIV/0!</v>
      </c>
      <c r="O35" s="25" t="e">
        <f t="shared" si="3"/>
        <v>#DIV/0!</v>
      </c>
      <c r="P35" s="25" t="e">
        <f t="shared" si="4"/>
        <v>#DIV/0!</v>
      </c>
      <c r="Q35" s="39" t="e">
        <f t="shared" si="5"/>
        <v>#DIV/0!</v>
      </c>
    </row>
    <row r="36" spans="1:17" hidden="1" x14ac:dyDescent="0.25">
      <c r="A36" s="25"/>
      <c r="B36" s="12"/>
      <c r="C36" s="12" t="s">
        <v>24</v>
      </c>
      <c r="D36" s="25"/>
      <c r="E36" s="41"/>
      <c r="F36" s="41"/>
      <c r="G36" s="41"/>
      <c r="H36" s="39"/>
      <c r="I36" s="39"/>
      <c r="J36" s="39"/>
      <c r="K36" s="39"/>
      <c r="L36" s="39" t="e">
        <f t="shared" si="0"/>
        <v>#DIV/0!</v>
      </c>
      <c r="M36" s="25">
        <f t="shared" si="1"/>
        <v>0</v>
      </c>
      <c r="N36" s="25" t="e">
        <f t="shared" si="2"/>
        <v>#DIV/0!</v>
      </c>
      <c r="O36" s="25" t="e">
        <f t="shared" si="3"/>
        <v>#DIV/0!</v>
      </c>
      <c r="P36" s="25" t="e">
        <f t="shared" si="4"/>
        <v>#DIV/0!</v>
      </c>
      <c r="Q36" s="39" t="e">
        <f t="shared" si="5"/>
        <v>#DIV/0!</v>
      </c>
    </row>
    <row r="37" spans="1:17" s="5" customFormat="1" ht="27" customHeight="1" x14ac:dyDescent="0.25">
      <c r="A37" s="25">
        <v>15</v>
      </c>
      <c r="B37" s="14" t="s">
        <v>56</v>
      </c>
      <c r="C37" s="12" t="s">
        <v>24</v>
      </c>
      <c r="D37" s="25">
        <v>8</v>
      </c>
      <c r="E37" s="41">
        <v>1622.85</v>
      </c>
      <c r="F37" s="41">
        <v>1618</v>
      </c>
      <c r="G37" s="41">
        <v>1617.12</v>
      </c>
      <c r="H37" s="39"/>
      <c r="I37" s="39"/>
      <c r="J37" s="39"/>
      <c r="K37" s="39"/>
      <c r="L37" s="39">
        <f t="shared" si="0"/>
        <v>1619.323333333333</v>
      </c>
      <c r="M37" s="25">
        <f t="shared" si="1"/>
        <v>3</v>
      </c>
      <c r="N37" s="25">
        <f t="shared" si="2"/>
        <v>3.0857143959435476</v>
      </c>
      <c r="O37" s="25">
        <f t="shared" si="3"/>
        <v>0.19055579157200733</v>
      </c>
      <c r="P37" s="25" t="str">
        <f t="shared" si="4"/>
        <v>ОДНОРОДНЫЕ</v>
      </c>
      <c r="Q37" s="39">
        <f t="shared" si="5"/>
        <v>12954.586666666664</v>
      </c>
    </row>
    <row r="38" spans="1:17" s="5" customFormat="1" ht="33" customHeight="1" x14ac:dyDescent="0.25">
      <c r="A38" s="25">
        <v>16</v>
      </c>
      <c r="B38" s="14" t="s">
        <v>57</v>
      </c>
      <c r="C38" s="12" t="s">
        <v>24</v>
      </c>
      <c r="D38" s="25">
        <v>2</v>
      </c>
      <c r="E38" s="41">
        <v>949.95</v>
      </c>
      <c r="F38" s="41">
        <v>947.11</v>
      </c>
      <c r="G38" s="41">
        <v>942.4</v>
      </c>
      <c r="H38" s="39"/>
      <c r="I38" s="39"/>
      <c r="J38" s="39"/>
      <c r="K38" s="39"/>
      <c r="L38" s="39">
        <f t="shared" si="0"/>
        <v>946.48666666666668</v>
      </c>
      <c r="M38" s="25">
        <f t="shared" si="1"/>
        <v>3</v>
      </c>
      <c r="N38" s="25">
        <f t="shared" si="2"/>
        <v>3.8134018059120902</v>
      </c>
      <c r="O38" s="25">
        <f t="shared" si="3"/>
        <v>0.40290074231495676</v>
      </c>
      <c r="P38" s="25" t="str">
        <f t="shared" si="4"/>
        <v>ОДНОРОДНЫЕ</v>
      </c>
      <c r="Q38" s="39">
        <f t="shared" si="5"/>
        <v>1892.9733333333334</v>
      </c>
    </row>
    <row r="39" spans="1:17" ht="21.75" customHeight="1" x14ac:dyDescent="0.25">
      <c r="A39" s="25">
        <v>17</v>
      </c>
      <c r="B39" s="12" t="s">
        <v>58</v>
      </c>
      <c r="C39" s="12" t="s">
        <v>24</v>
      </c>
      <c r="D39" s="25">
        <v>5</v>
      </c>
      <c r="E39" s="41">
        <v>1382.13</v>
      </c>
      <c r="F39" s="41">
        <v>1378</v>
      </c>
      <c r="G39" s="41">
        <v>1377.12</v>
      </c>
      <c r="H39" s="39"/>
      <c r="I39" s="39"/>
      <c r="J39" s="39"/>
      <c r="K39" s="39"/>
      <c r="L39" s="39">
        <f t="shared" si="0"/>
        <v>1379.0833333333333</v>
      </c>
      <c r="M39" s="25">
        <f t="shared" si="1"/>
        <v>3</v>
      </c>
      <c r="N39" s="25">
        <f t="shared" si="2"/>
        <v>2.6749267902755545</v>
      </c>
      <c r="O39" s="25">
        <f t="shared" si="3"/>
        <v>0.19396411555566292</v>
      </c>
      <c r="P39" s="25" t="str">
        <f t="shared" si="4"/>
        <v>ОДНОРОДНЫЕ</v>
      </c>
      <c r="Q39" s="39">
        <f t="shared" si="5"/>
        <v>6895.4166666666661</v>
      </c>
    </row>
    <row r="40" spans="1:17" ht="34.5" customHeight="1" x14ac:dyDescent="0.25">
      <c r="A40" s="25">
        <v>18</v>
      </c>
      <c r="B40" s="12" t="s">
        <v>59</v>
      </c>
      <c r="C40" s="12" t="s">
        <v>28</v>
      </c>
      <c r="D40" s="25">
        <v>840</v>
      </c>
      <c r="E40" s="41">
        <v>27.940999999999999</v>
      </c>
      <c r="F40" s="19">
        <v>27.86</v>
      </c>
      <c r="G40" s="41">
        <v>27.7867</v>
      </c>
      <c r="H40" s="39"/>
      <c r="I40" s="39"/>
      <c r="J40" s="39"/>
      <c r="K40" s="39"/>
      <c r="L40" s="39">
        <f t="shared" si="0"/>
        <v>27.862566666666666</v>
      </c>
      <c r="M40" s="25">
        <f t="shared" si="1"/>
        <v>3</v>
      </c>
      <c r="N40" s="25">
        <f t="shared" si="2"/>
        <v>7.7182014312489097E-2</v>
      </c>
      <c r="O40" s="25">
        <f t="shared" si="3"/>
        <v>0.27700970709502393</v>
      </c>
      <c r="P40" s="25" t="str">
        <f t="shared" si="4"/>
        <v>ОДНОРОДНЫЕ</v>
      </c>
      <c r="Q40" s="39">
        <f t="shared" si="5"/>
        <v>23404.556</v>
      </c>
    </row>
    <row r="41" spans="1:17" ht="38.25" hidden="1" x14ac:dyDescent="0.25">
      <c r="A41" s="25"/>
      <c r="B41" s="24" t="s">
        <v>27</v>
      </c>
      <c r="C41" s="12" t="s">
        <v>24</v>
      </c>
      <c r="D41" s="25"/>
      <c r="E41" s="41"/>
      <c r="F41" s="41"/>
      <c r="G41" s="41"/>
      <c r="H41" s="39"/>
      <c r="I41" s="39"/>
      <c r="J41" s="39"/>
      <c r="K41" s="39"/>
      <c r="L41" s="39" t="e">
        <f t="shared" si="0"/>
        <v>#DIV/0!</v>
      </c>
      <c r="M41" s="25">
        <f t="shared" si="1"/>
        <v>0</v>
      </c>
      <c r="N41" s="25" t="e">
        <f t="shared" si="2"/>
        <v>#DIV/0!</v>
      </c>
      <c r="O41" s="25" t="e">
        <f t="shared" si="3"/>
        <v>#DIV/0!</v>
      </c>
      <c r="P41" s="25" t="e">
        <f t="shared" si="4"/>
        <v>#DIV/0!</v>
      </c>
      <c r="Q41" s="39" t="e">
        <f t="shared" si="5"/>
        <v>#DIV/0!</v>
      </c>
    </row>
    <row r="42" spans="1:17" hidden="1" x14ac:dyDescent="0.25">
      <c r="A42" s="25"/>
      <c r="B42" s="12"/>
      <c r="C42" s="12" t="s">
        <v>24</v>
      </c>
      <c r="D42" s="25"/>
      <c r="E42" s="41"/>
      <c r="F42" s="41"/>
      <c r="G42" s="41"/>
      <c r="H42" s="39"/>
      <c r="I42" s="39"/>
      <c r="J42" s="39"/>
      <c r="K42" s="39"/>
      <c r="L42" s="39" t="e">
        <f t="shared" si="0"/>
        <v>#DIV/0!</v>
      </c>
      <c r="M42" s="25">
        <f t="shared" si="1"/>
        <v>0</v>
      </c>
      <c r="N42" s="25" t="e">
        <f t="shared" si="2"/>
        <v>#DIV/0!</v>
      </c>
      <c r="O42" s="25" t="e">
        <f t="shared" si="3"/>
        <v>#DIV/0!</v>
      </c>
      <c r="P42" s="25" t="e">
        <f t="shared" si="4"/>
        <v>#DIV/0!</v>
      </c>
      <c r="Q42" s="39" t="e">
        <f t="shared" si="5"/>
        <v>#DIV/0!</v>
      </c>
    </row>
    <row r="43" spans="1:17" s="5" customFormat="1" ht="39.75" customHeight="1" x14ac:dyDescent="0.25">
      <c r="A43" s="25">
        <v>19</v>
      </c>
      <c r="B43" s="12" t="s">
        <v>31</v>
      </c>
      <c r="C43" s="12" t="s">
        <v>24</v>
      </c>
      <c r="D43" s="25">
        <v>15</v>
      </c>
      <c r="E43" s="41">
        <v>221.83</v>
      </c>
      <c r="F43" s="19">
        <v>221.17</v>
      </c>
      <c r="G43" s="41">
        <v>220.07</v>
      </c>
      <c r="H43" s="39"/>
      <c r="I43" s="39"/>
      <c r="J43" s="39"/>
      <c r="K43" s="39"/>
      <c r="L43" s="39">
        <f t="shared" si="0"/>
        <v>221.02333333333331</v>
      </c>
      <c r="M43" s="25">
        <f t="shared" si="1"/>
        <v>3</v>
      </c>
      <c r="N43" s="25">
        <f t="shared" si="2"/>
        <v>0.88911941455203203</v>
      </c>
      <c r="O43" s="25">
        <f t="shared" si="3"/>
        <v>0.4022740048043339</v>
      </c>
      <c r="P43" s="25" t="str">
        <f t="shared" si="4"/>
        <v>ОДНОРОДНЫЕ</v>
      </c>
      <c r="Q43" s="39">
        <f t="shared" si="5"/>
        <v>3315.3499999999995</v>
      </c>
    </row>
    <row r="44" spans="1:17" s="5" customFormat="1" ht="30.75" customHeight="1" x14ac:dyDescent="0.25">
      <c r="A44" s="25">
        <v>20</v>
      </c>
      <c r="B44" s="12" t="s">
        <v>60</v>
      </c>
      <c r="C44" s="12" t="s">
        <v>24</v>
      </c>
      <c r="D44" s="25">
        <v>15</v>
      </c>
      <c r="E44" s="41">
        <v>102.32</v>
      </c>
      <c r="F44" s="41">
        <v>102.01</v>
      </c>
      <c r="G44" s="41">
        <v>101.5</v>
      </c>
      <c r="H44" s="39"/>
      <c r="I44" s="39"/>
      <c r="J44" s="39"/>
      <c r="K44" s="39"/>
      <c r="L44" s="39">
        <f t="shared" si="0"/>
        <v>101.94333333333333</v>
      </c>
      <c r="M44" s="25">
        <f t="shared" si="1"/>
        <v>3</v>
      </c>
      <c r="N44" s="25">
        <f t="shared" si="2"/>
        <v>0.41404508611180391</v>
      </c>
      <c r="O44" s="25">
        <f t="shared" si="3"/>
        <v>0.40615219511997241</v>
      </c>
      <c r="P44" s="25" t="str">
        <f t="shared" si="4"/>
        <v>ОДНОРОДНЫЕ</v>
      </c>
      <c r="Q44" s="39">
        <f t="shared" si="5"/>
        <v>1529.1499999999999</v>
      </c>
    </row>
    <row r="45" spans="1:17" ht="30.75" customHeight="1" x14ac:dyDescent="0.25">
      <c r="A45" s="25">
        <v>21</v>
      </c>
      <c r="B45" s="21" t="s">
        <v>32</v>
      </c>
      <c r="C45" s="12" t="s">
        <v>24</v>
      </c>
      <c r="D45" s="25">
        <v>6</v>
      </c>
      <c r="E45" s="41">
        <v>1875.61</v>
      </c>
      <c r="F45" s="41">
        <v>1870</v>
      </c>
      <c r="G45" s="41">
        <v>1869.26</v>
      </c>
      <c r="H45" s="39"/>
      <c r="I45" s="39"/>
      <c r="J45" s="39"/>
      <c r="K45" s="39"/>
      <c r="L45" s="39">
        <f t="shared" si="0"/>
        <v>1871.6233333333332</v>
      </c>
      <c r="M45" s="25">
        <f t="shared" si="1"/>
        <v>3</v>
      </c>
      <c r="N45" s="25">
        <f t="shared" si="2"/>
        <v>3.4723239096220495</v>
      </c>
      <c r="O45" s="25">
        <f t="shared" si="3"/>
        <v>0.18552471791628566</v>
      </c>
      <c r="P45" s="25" t="str">
        <f t="shared" si="4"/>
        <v>ОДНОРОДНЫЕ</v>
      </c>
      <c r="Q45" s="39">
        <f t="shared" si="5"/>
        <v>11229.74</v>
      </c>
    </row>
    <row r="46" spans="1:17" ht="34.5" customHeight="1" x14ac:dyDescent="0.25">
      <c r="A46" s="25">
        <v>22</v>
      </c>
      <c r="B46" s="14" t="s">
        <v>61</v>
      </c>
      <c r="C46" s="12" t="s">
        <v>24</v>
      </c>
      <c r="D46" s="25">
        <v>400</v>
      </c>
      <c r="E46" s="41">
        <v>115.21</v>
      </c>
      <c r="F46" s="41">
        <v>114.87</v>
      </c>
      <c r="G46" s="41">
        <v>114.3</v>
      </c>
      <c r="H46" s="39"/>
      <c r="I46" s="39"/>
      <c r="J46" s="39"/>
      <c r="K46" s="39"/>
      <c r="L46" s="39">
        <f t="shared" si="0"/>
        <v>114.79333333333334</v>
      </c>
      <c r="M46" s="25">
        <f t="shared" si="1"/>
        <v>3</v>
      </c>
      <c r="N46" s="25">
        <f t="shared" si="2"/>
        <v>0.45981880489311489</v>
      </c>
      <c r="O46" s="25">
        <f t="shared" si="3"/>
        <v>0.40056229010957217</v>
      </c>
      <c r="P46" s="25" t="str">
        <f t="shared" si="4"/>
        <v>ОДНОРОДНЫЕ</v>
      </c>
      <c r="Q46" s="39">
        <f t="shared" si="5"/>
        <v>45917.333333333336</v>
      </c>
    </row>
    <row r="47" spans="1:17" hidden="1" x14ac:dyDescent="0.25">
      <c r="A47" s="25"/>
      <c r="B47" s="12"/>
      <c r="C47" s="12" t="s">
        <v>24</v>
      </c>
      <c r="D47" s="25"/>
      <c r="E47" s="41"/>
      <c r="F47" s="41"/>
      <c r="G47" s="41"/>
      <c r="H47" s="39"/>
      <c r="I47" s="39"/>
      <c r="J47" s="39"/>
      <c r="K47" s="39"/>
      <c r="L47" s="39" t="e">
        <f t="shared" si="0"/>
        <v>#DIV/0!</v>
      </c>
      <c r="M47" s="25">
        <f t="shared" si="1"/>
        <v>0</v>
      </c>
      <c r="N47" s="25" t="e">
        <f t="shared" si="2"/>
        <v>#DIV/0!</v>
      </c>
      <c r="O47" s="25" t="e">
        <f t="shared" si="3"/>
        <v>#DIV/0!</v>
      </c>
      <c r="P47" s="25" t="e">
        <f t="shared" si="4"/>
        <v>#DIV/0!</v>
      </c>
      <c r="Q47" s="39" t="e">
        <f t="shared" si="5"/>
        <v>#DIV/0!</v>
      </c>
    </row>
    <row r="48" spans="1:17" hidden="1" x14ac:dyDescent="0.25">
      <c r="A48" s="25"/>
      <c r="B48" s="12"/>
      <c r="C48" s="12" t="s">
        <v>24</v>
      </c>
      <c r="D48" s="25"/>
      <c r="E48" s="41"/>
      <c r="F48" s="41"/>
      <c r="G48" s="41"/>
      <c r="H48" s="39"/>
      <c r="I48" s="39"/>
      <c r="J48" s="39"/>
      <c r="K48" s="39"/>
      <c r="L48" s="39" t="e">
        <f t="shared" si="0"/>
        <v>#DIV/0!</v>
      </c>
      <c r="M48" s="25">
        <f t="shared" si="1"/>
        <v>0</v>
      </c>
      <c r="N48" s="25" t="e">
        <f t="shared" si="2"/>
        <v>#DIV/0!</v>
      </c>
      <c r="O48" s="25" t="e">
        <f t="shared" si="3"/>
        <v>#DIV/0!</v>
      </c>
      <c r="P48" s="25" t="e">
        <f t="shared" si="4"/>
        <v>#DIV/0!</v>
      </c>
      <c r="Q48" s="39" t="e">
        <f t="shared" si="5"/>
        <v>#DIV/0!</v>
      </c>
    </row>
    <row r="49" spans="1:17" s="5" customFormat="1" ht="47.25" customHeight="1" x14ac:dyDescent="0.25">
      <c r="A49" s="25">
        <v>23</v>
      </c>
      <c r="B49" s="12" t="s">
        <v>62</v>
      </c>
      <c r="C49" s="12" t="s">
        <v>24</v>
      </c>
      <c r="D49" s="25">
        <v>80</v>
      </c>
      <c r="E49" s="41">
        <v>553.52</v>
      </c>
      <c r="F49" s="41">
        <v>551.86</v>
      </c>
      <c r="G49" s="41">
        <v>549.11</v>
      </c>
      <c r="H49" s="39"/>
      <c r="I49" s="39"/>
      <c r="J49" s="39"/>
      <c r="K49" s="39"/>
      <c r="L49" s="39">
        <f t="shared" si="0"/>
        <v>551.49666666666678</v>
      </c>
      <c r="M49" s="25">
        <f t="shared" si="1"/>
        <v>3</v>
      </c>
      <c r="N49" s="25">
        <f t="shared" si="2"/>
        <v>2.2273377232322153</v>
      </c>
      <c r="O49" s="25">
        <f t="shared" si="3"/>
        <v>0.40387147517945987</v>
      </c>
      <c r="P49" s="25" t="str">
        <f t="shared" si="4"/>
        <v>ОДНОРОДНЫЕ</v>
      </c>
      <c r="Q49" s="39">
        <f t="shared" si="5"/>
        <v>44119.733333333344</v>
      </c>
    </row>
    <row r="50" spans="1:17" s="5" customFormat="1" ht="57" customHeight="1" x14ac:dyDescent="0.25">
      <c r="A50" s="25">
        <v>24</v>
      </c>
      <c r="B50" s="12" t="s">
        <v>63</v>
      </c>
      <c r="C50" s="12" t="s">
        <v>24</v>
      </c>
      <c r="D50" s="25">
        <v>130</v>
      </c>
      <c r="E50" s="41">
        <v>1606.05</v>
      </c>
      <c r="F50" s="19">
        <v>1601.25</v>
      </c>
      <c r="G50" s="41">
        <v>1600.98</v>
      </c>
      <c r="H50" s="39"/>
      <c r="I50" s="39"/>
      <c r="J50" s="39"/>
      <c r="K50" s="39"/>
      <c r="L50" s="39">
        <f t="shared" si="0"/>
        <v>1602.7600000000002</v>
      </c>
      <c r="M50" s="25">
        <f t="shared" si="1"/>
        <v>3</v>
      </c>
      <c r="N50" s="25">
        <f t="shared" si="2"/>
        <v>2.8524200251715763</v>
      </c>
      <c r="O50" s="25">
        <f t="shared" si="3"/>
        <v>0.17796925460902294</v>
      </c>
      <c r="P50" s="25" t="str">
        <f t="shared" si="4"/>
        <v>ОДНОРОДНЫЕ</v>
      </c>
      <c r="Q50" s="39">
        <f t="shared" si="5"/>
        <v>208358.80000000002</v>
      </c>
    </row>
    <row r="51" spans="1:17" s="5" customFormat="1" ht="32.25" customHeight="1" x14ac:dyDescent="0.25">
      <c r="A51" s="25">
        <v>25</v>
      </c>
      <c r="B51" s="12" t="s">
        <v>64</v>
      </c>
      <c r="C51" s="12" t="s">
        <v>28</v>
      </c>
      <c r="D51" s="25">
        <v>1500</v>
      </c>
      <c r="E51" s="41">
        <v>7.5366</v>
      </c>
      <c r="F51" s="19">
        <v>7.51</v>
      </c>
      <c r="G51" s="41">
        <v>7.4766000000000004</v>
      </c>
      <c r="H51" s="39"/>
      <c r="I51" s="39"/>
      <c r="J51" s="39"/>
      <c r="K51" s="39"/>
      <c r="L51" s="39">
        <f t="shared" si="0"/>
        <v>7.5077333333333334</v>
      </c>
      <c r="M51" s="25">
        <f t="shared" si="1"/>
        <v>3</v>
      </c>
      <c r="N51" s="25">
        <f t="shared" si="2"/>
        <v>3.0064153627423484E-2</v>
      </c>
      <c r="O51" s="25">
        <f t="shared" si="3"/>
        <v>0.40044248100745206</v>
      </c>
      <c r="P51" s="25" t="str">
        <f t="shared" si="4"/>
        <v>ОДНОРОДНЫЕ</v>
      </c>
      <c r="Q51" s="39">
        <f t="shared" si="5"/>
        <v>11261.6</v>
      </c>
    </row>
    <row r="52" spans="1:17" s="5" customFormat="1" ht="32.25" customHeight="1" x14ac:dyDescent="0.25">
      <c r="A52" s="25">
        <v>26</v>
      </c>
      <c r="B52" s="12" t="s">
        <v>65</v>
      </c>
      <c r="C52" s="12" t="s">
        <v>24</v>
      </c>
      <c r="D52" s="25">
        <v>170</v>
      </c>
      <c r="E52" s="41">
        <v>511.53</v>
      </c>
      <c r="F52" s="41">
        <v>510</v>
      </c>
      <c r="G52" s="41">
        <v>509.1</v>
      </c>
      <c r="H52" s="39"/>
      <c r="I52" s="39"/>
      <c r="J52" s="39"/>
      <c r="K52" s="39"/>
      <c r="L52" s="39">
        <f t="shared" si="0"/>
        <v>510.21000000000004</v>
      </c>
      <c r="M52" s="25">
        <f t="shared" si="1"/>
        <v>3</v>
      </c>
      <c r="N52" s="25">
        <f t="shared" si="2"/>
        <v>1.2285357137665713</v>
      </c>
      <c r="O52" s="25">
        <f t="shared" si="3"/>
        <v>0.24079020673184989</v>
      </c>
      <c r="P52" s="25" t="str">
        <f t="shared" si="4"/>
        <v>ОДНОРОДНЫЕ</v>
      </c>
      <c r="Q52" s="39">
        <f t="shared" si="5"/>
        <v>86735.700000000012</v>
      </c>
    </row>
    <row r="53" spans="1:17" s="5" customFormat="1" ht="35.25" hidden="1" customHeight="1" x14ac:dyDescent="0.25">
      <c r="A53" s="25">
        <v>27</v>
      </c>
      <c r="B53" s="25"/>
      <c r="C53" s="25"/>
      <c r="D53" s="25"/>
      <c r="E53" s="41"/>
      <c r="F53" s="41"/>
      <c r="G53" s="41"/>
      <c r="H53" s="39"/>
      <c r="I53" s="39"/>
      <c r="J53" s="39"/>
      <c r="K53" s="39"/>
      <c r="L53" s="39" t="e">
        <f t="shared" si="0"/>
        <v>#DIV/0!</v>
      </c>
      <c r="M53" s="25">
        <f t="shared" si="1"/>
        <v>0</v>
      </c>
      <c r="N53" s="25" t="e">
        <f t="shared" si="2"/>
        <v>#DIV/0!</v>
      </c>
      <c r="O53" s="25" t="e">
        <f t="shared" si="3"/>
        <v>#DIV/0!</v>
      </c>
      <c r="P53" s="25" t="e">
        <f t="shared" si="4"/>
        <v>#DIV/0!</v>
      </c>
      <c r="Q53" s="39" t="e">
        <f t="shared" si="5"/>
        <v>#DIV/0!</v>
      </c>
    </row>
    <row r="54" spans="1:17" s="5" customFormat="1" ht="31.5" hidden="1" customHeight="1" x14ac:dyDescent="0.25">
      <c r="A54" s="25">
        <v>28</v>
      </c>
      <c r="B54" s="25"/>
      <c r="C54" s="25"/>
      <c r="D54" s="25"/>
      <c r="E54" s="41"/>
      <c r="F54" s="41"/>
      <c r="G54" s="41"/>
      <c r="H54" s="39"/>
      <c r="I54" s="39"/>
      <c r="J54" s="39"/>
      <c r="K54" s="39"/>
      <c r="L54" s="39" t="e">
        <f t="shared" si="0"/>
        <v>#DIV/0!</v>
      </c>
      <c r="M54" s="25">
        <f t="shared" si="1"/>
        <v>0</v>
      </c>
      <c r="N54" s="25" t="e">
        <f t="shared" si="2"/>
        <v>#DIV/0!</v>
      </c>
      <c r="O54" s="25" t="e">
        <f t="shared" si="3"/>
        <v>#DIV/0!</v>
      </c>
      <c r="P54" s="25" t="e">
        <f t="shared" si="4"/>
        <v>#DIV/0!</v>
      </c>
      <c r="Q54" s="39" t="e">
        <f t="shared" si="5"/>
        <v>#DIV/0!</v>
      </c>
    </row>
    <row r="55" spans="1:17" s="5" customFormat="1" ht="32.25" hidden="1" customHeight="1" x14ac:dyDescent="0.25">
      <c r="A55" s="25">
        <v>29</v>
      </c>
      <c r="B55" s="25"/>
      <c r="C55" s="25"/>
      <c r="D55" s="25"/>
      <c r="E55" s="41"/>
      <c r="F55" s="41"/>
      <c r="G55" s="41"/>
      <c r="H55" s="39"/>
      <c r="I55" s="39"/>
      <c r="J55" s="39"/>
      <c r="K55" s="39"/>
      <c r="L55" s="39" t="e">
        <f t="shared" si="0"/>
        <v>#DIV/0!</v>
      </c>
      <c r="M55" s="25">
        <f t="shared" si="1"/>
        <v>0</v>
      </c>
      <c r="N55" s="25" t="e">
        <f t="shared" si="2"/>
        <v>#DIV/0!</v>
      </c>
      <c r="O55" s="25" t="e">
        <f t="shared" si="3"/>
        <v>#DIV/0!</v>
      </c>
      <c r="P55" s="25" t="e">
        <f t="shared" si="4"/>
        <v>#DIV/0!</v>
      </c>
      <c r="Q55" s="39" t="e">
        <f t="shared" si="5"/>
        <v>#DIV/0!</v>
      </c>
    </row>
    <row r="56" spans="1:17" s="5" customFormat="1" ht="31.5" hidden="1" customHeight="1" x14ac:dyDescent="0.25">
      <c r="A56" s="25">
        <v>30</v>
      </c>
      <c r="B56" s="25"/>
      <c r="C56" s="25"/>
      <c r="D56" s="25"/>
      <c r="E56" s="41"/>
      <c r="F56" s="41"/>
      <c r="G56" s="41"/>
      <c r="H56" s="39"/>
      <c r="I56" s="39"/>
      <c r="J56" s="39"/>
      <c r="K56" s="39"/>
      <c r="L56" s="39" t="e">
        <f t="shared" si="0"/>
        <v>#DIV/0!</v>
      </c>
      <c r="M56" s="25">
        <f t="shared" si="1"/>
        <v>0</v>
      </c>
      <c r="N56" s="25" t="e">
        <f t="shared" si="2"/>
        <v>#DIV/0!</v>
      </c>
      <c r="O56" s="25" t="e">
        <f t="shared" si="3"/>
        <v>#DIV/0!</v>
      </c>
      <c r="P56" s="25" t="e">
        <f t="shared" si="4"/>
        <v>#DIV/0!</v>
      </c>
      <c r="Q56" s="39" t="e">
        <f t="shared" si="5"/>
        <v>#DIV/0!</v>
      </c>
    </row>
    <row r="57" spans="1:17" s="5" customFormat="1" ht="33.75" hidden="1" customHeight="1" x14ac:dyDescent="0.25">
      <c r="A57" s="25">
        <v>31</v>
      </c>
      <c r="B57" s="25"/>
      <c r="C57" s="25"/>
      <c r="D57" s="25"/>
      <c r="E57" s="41"/>
      <c r="F57" s="41"/>
      <c r="G57" s="41"/>
      <c r="H57" s="39"/>
      <c r="I57" s="39"/>
      <c r="J57" s="39"/>
      <c r="K57" s="39"/>
      <c r="L57" s="39" t="e">
        <f t="shared" si="0"/>
        <v>#DIV/0!</v>
      </c>
      <c r="M57" s="25">
        <f t="shared" si="1"/>
        <v>0</v>
      </c>
      <c r="N57" s="25" t="e">
        <f t="shared" si="2"/>
        <v>#DIV/0!</v>
      </c>
      <c r="O57" s="25" t="e">
        <f t="shared" si="3"/>
        <v>#DIV/0!</v>
      </c>
      <c r="P57" s="25" t="e">
        <f t="shared" si="4"/>
        <v>#DIV/0!</v>
      </c>
      <c r="Q57" s="39" t="e">
        <f t="shared" si="5"/>
        <v>#DIV/0!</v>
      </c>
    </row>
    <row r="58" spans="1:17" s="5" customFormat="1" ht="31.5" hidden="1" customHeight="1" x14ac:dyDescent="0.25">
      <c r="A58" s="25">
        <v>32</v>
      </c>
      <c r="B58" s="25"/>
      <c r="C58" s="25"/>
      <c r="D58" s="25"/>
      <c r="E58" s="41"/>
      <c r="F58" s="41"/>
      <c r="G58" s="41"/>
      <c r="H58" s="39"/>
      <c r="I58" s="39"/>
      <c r="J58" s="39"/>
      <c r="K58" s="39"/>
      <c r="L58" s="39" t="e">
        <f t="shared" si="0"/>
        <v>#DIV/0!</v>
      </c>
      <c r="M58" s="25">
        <f t="shared" si="1"/>
        <v>0</v>
      </c>
      <c r="N58" s="25" t="e">
        <f t="shared" si="2"/>
        <v>#DIV/0!</v>
      </c>
      <c r="O58" s="25" t="e">
        <f t="shared" si="3"/>
        <v>#DIV/0!</v>
      </c>
      <c r="P58" s="25" t="e">
        <f t="shared" si="4"/>
        <v>#DIV/0!</v>
      </c>
      <c r="Q58" s="39" t="e">
        <f t="shared" si="5"/>
        <v>#DIV/0!</v>
      </c>
    </row>
    <row r="59" spans="1:17" s="5" customFormat="1" ht="33.75" hidden="1" customHeight="1" x14ac:dyDescent="0.25">
      <c r="A59" s="25">
        <v>33</v>
      </c>
      <c r="B59" s="25"/>
      <c r="C59" s="25"/>
      <c r="D59" s="25"/>
      <c r="E59" s="41"/>
      <c r="F59" s="41"/>
      <c r="G59" s="41"/>
      <c r="H59" s="39"/>
      <c r="I59" s="39"/>
      <c r="J59" s="39"/>
      <c r="K59" s="39"/>
      <c r="L59" s="39" t="e">
        <f t="shared" si="0"/>
        <v>#DIV/0!</v>
      </c>
      <c r="M59" s="25">
        <f t="shared" si="1"/>
        <v>0</v>
      </c>
      <c r="N59" s="25" t="e">
        <f t="shared" si="2"/>
        <v>#DIV/0!</v>
      </c>
      <c r="O59" s="25" t="e">
        <f t="shared" si="3"/>
        <v>#DIV/0!</v>
      </c>
      <c r="P59" s="25" t="e">
        <f t="shared" si="4"/>
        <v>#DIV/0!</v>
      </c>
      <c r="Q59" s="39" t="e">
        <f t="shared" si="5"/>
        <v>#DIV/0!</v>
      </c>
    </row>
    <row r="60" spans="1:17" s="5" customFormat="1" ht="33.75" hidden="1" customHeight="1" x14ac:dyDescent="0.25">
      <c r="A60" s="25">
        <v>34</v>
      </c>
      <c r="B60" s="25"/>
      <c r="C60" s="25"/>
      <c r="D60" s="25"/>
      <c r="E60" s="41"/>
      <c r="F60" s="41"/>
      <c r="G60" s="41"/>
      <c r="H60" s="39"/>
      <c r="I60" s="39"/>
      <c r="J60" s="39"/>
      <c r="K60" s="39"/>
      <c r="L60" s="39" t="e">
        <f t="shared" si="0"/>
        <v>#DIV/0!</v>
      </c>
      <c r="M60" s="25">
        <f t="shared" si="1"/>
        <v>0</v>
      </c>
      <c r="N60" s="25" t="e">
        <f t="shared" si="2"/>
        <v>#DIV/0!</v>
      </c>
      <c r="O60" s="25" t="e">
        <f t="shared" si="3"/>
        <v>#DIV/0!</v>
      </c>
      <c r="P60" s="25" t="e">
        <f t="shared" si="4"/>
        <v>#DIV/0!</v>
      </c>
      <c r="Q60" s="39" t="e">
        <f t="shared" si="5"/>
        <v>#DIV/0!</v>
      </c>
    </row>
    <row r="61" spans="1:17" s="5" customFormat="1" ht="31.5" hidden="1" customHeight="1" x14ac:dyDescent="0.25">
      <c r="A61" s="25">
        <v>35</v>
      </c>
      <c r="B61" s="25"/>
      <c r="C61" s="25"/>
      <c r="D61" s="25"/>
      <c r="E61" s="41"/>
      <c r="F61" s="41"/>
      <c r="G61" s="41"/>
      <c r="H61" s="39"/>
      <c r="I61" s="39"/>
      <c r="J61" s="39"/>
      <c r="K61" s="39"/>
      <c r="L61" s="39" t="e">
        <f t="shared" si="0"/>
        <v>#DIV/0!</v>
      </c>
      <c r="M61" s="25">
        <f t="shared" si="1"/>
        <v>0</v>
      </c>
      <c r="N61" s="25" t="e">
        <f t="shared" si="2"/>
        <v>#DIV/0!</v>
      </c>
      <c r="O61" s="25" t="e">
        <f t="shared" si="3"/>
        <v>#DIV/0!</v>
      </c>
      <c r="P61" s="25" t="e">
        <f t="shared" si="4"/>
        <v>#DIV/0!</v>
      </c>
      <c r="Q61" s="39" t="e">
        <f t="shared" si="5"/>
        <v>#DIV/0!</v>
      </c>
    </row>
    <row r="62" spans="1:17" s="5" customFormat="1" ht="29.25" hidden="1" customHeight="1" x14ac:dyDescent="0.25">
      <c r="A62" s="25">
        <v>36</v>
      </c>
      <c r="B62" s="25"/>
      <c r="C62" s="25"/>
      <c r="D62" s="25"/>
      <c r="E62" s="41"/>
      <c r="F62" s="41"/>
      <c r="G62" s="41"/>
      <c r="H62" s="39"/>
      <c r="I62" s="39"/>
      <c r="J62" s="39"/>
      <c r="K62" s="39"/>
      <c r="L62" s="39" t="e">
        <f t="shared" si="0"/>
        <v>#DIV/0!</v>
      </c>
      <c r="M62" s="25">
        <f t="shared" si="1"/>
        <v>0</v>
      </c>
      <c r="N62" s="25" t="e">
        <f t="shared" si="2"/>
        <v>#DIV/0!</v>
      </c>
      <c r="O62" s="25" t="e">
        <f t="shared" si="3"/>
        <v>#DIV/0!</v>
      </c>
      <c r="P62" s="25" t="e">
        <f t="shared" si="4"/>
        <v>#DIV/0!</v>
      </c>
      <c r="Q62" s="39" t="e">
        <f t="shared" si="5"/>
        <v>#DIV/0!</v>
      </c>
    </row>
    <row r="63" spans="1:17" s="5" customFormat="1" ht="33.75" hidden="1" customHeight="1" x14ac:dyDescent="0.25">
      <c r="A63" s="25">
        <v>37</v>
      </c>
      <c r="B63" s="25"/>
      <c r="C63" s="25"/>
      <c r="D63" s="25"/>
      <c r="E63" s="41"/>
      <c r="F63" s="41"/>
      <c r="G63" s="41"/>
      <c r="H63" s="39"/>
      <c r="I63" s="39"/>
      <c r="J63" s="39"/>
      <c r="K63" s="39"/>
      <c r="L63" s="39" t="e">
        <f t="shared" si="0"/>
        <v>#DIV/0!</v>
      </c>
      <c r="M63" s="25">
        <f t="shared" si="1"/>
        <v>0</v>
      </c>
      <c r="N63" s="25" t="e">
        <f t="shared" si="2"/>
        <v>#DIV/0!</v>
      </c>
      <c r="O63" s="25" t="e">
        <f t="shared" si="3"/>
        <v>#DIV/0!</v>
      </c>
      <c r="P63" s="25" t="e">
        <f t="shared" si="4"/>
        <v>#DIV/0!</v>
      </c>
      <c r="Q63" s="39" t="e">
        <f t="shared" si="5"/>
        <v>#DIV/0!</v>
      </c>
    </row>
    <row r="64" spans="1:17" s="5" customFormat="1" ht="33.75" hidden="1" customHeight="1" x14ac:dyDescent="0.25">
      <c r="A64" s="25">
        <v>38</v>
      </c>
      <c r="B64" s="25"/>
      <c r="C64" s="25"/>
      <c r="D64" s="25"/>
      <c r="E64" s="41"/>
      <c r="F64" s="41"/>
      <c r="G64" s="41"/>
      <c r="H64" s="39"/>
      <c r="I64" s="39"/>
      <c r="J64" s="39"/>
      <c r="K64" s="39"/>
      <c r="L64" s="39" t="e">
        <f t="shared" si="0"/>
        <v>#DIV/0!</v>
      </c>
      <c r="M64" s="25">
        <f t="shared" si="1"/>
        <v>0</v>
      </c>
      <c r="N64" s="25" t="e">
        <f t="shared" si="2"/>
        <v>#DIV/0!</v>
      </c>
      <c r="O64" s="25" t="e">
        <f t="shared" si="3"/>
        <v>#DIV/0!</v>
      </c>
      <c r="P64" s="25" t="e">
        <f t="shared" si="4"/>
        <v>#DIV/0!</v>
      </c>
      <c r="Q64" s="39" t="e">
        <f t="shared" si="5"/>
        <v>#DIV/0!</v>
      </c>
    </row>
    <row r="65" spans="1:17" s="5" customFormat="1" ht="48" hidden="1" customHeight="1" x14ac:dyDescent="0.25">
      <c r="A65" s="25">
        <v>39</v>
      </c>
      <c r="B65" s="25"/>
      <c r="C65" s="25"/>
      <c r="D65" s="25"/>
      <c r="E65" s="41"/>
      <c r="F65" s="41"/>
      <c r="G65" s="41"/>
      <c r="H65" s="39"/>
      <c r="I65" s="39"/>
      <c r="J65" s="39"/>
      <c r="K65" s="39"/>
      <c r="L65" s="39" t="e">
        <f t="shared" si="0"/>
        <v>#DIV/0!</v>
      </c>
      <c r="M65" s="25">
        <f t="shared" si="1"/>
        <v>0</v>
      </c>
      <c r="N65" s="25" t="e">
        <f t="shared" si="2"/>
        <v>#DIV/0!</v>
      </c>
      <c r="O65" s="25" t="e">
        <f t="shared" si="3"/>
        <v>#DIV/0!</v>
      </c>
      <c r="P65" s="25" t="e">
        <f t="shared" si="4"/>
        <v>#DIV/0!</v>
      </c>
      <c r="Q65" s="39" t="e">
        <f t="shared" si="5"/>
        <v>#DIV/0!</v>
      </c>
    </row>
    <row r="66" spans="1:17" s="5" customFormat="1" ht="35.25" hidden="1" customHeight="1" x14ac:dyDescent="0.25">
      <c r="A66" s="25">
        <v>40</v>
      </c>
      <c r="B66" s="25"/>
      <c r="C66" s="25"/>
      <c r="D66" s="25"/>
      <c r="E66" s="41"/>
      <c r="F66" s="41"/>
      <c r="G66" s="41"/>
      <c r="H66" s="39"/>
      <c r="I66" s="39"/>
      <c r="J66" s="39"/>
      <c r="K66" s="39"/>
      <c r="L66" s="39" t="e">
        <f t="shared" si="0"/>
        <v>#DIV/0!</v>
      </c>
      <c r="M66" s="25">
        <f t="shared" si="1"/>
        <v>0</v>
      </c>
      <c r="N66" s="25" t="e">
        <f t="shared" si="2"/>
        <v>#DIV/0!</v>
      </c>
      <c r="O66" s="25" t="e">
        <f t="shared" si="3"/>
        <v>#DIV/0!</v>
      </c>
      <c r="P66" s="25" t="e">
        <f t="shared" si="4"/>
        <v>#DIV/0!</v>
      </c>
      <c r="Q66" s="39" t="e">
        <f t="shared" si="5"/>
        <v>#DIV/0!</v>
      </c>
    </row>
    <row r="67" spans="1:17" s="5" customFormat="1" ht="48.75" hidden="1" customHeight="1" x14ac:dyDescent="0.25">
      <c r="A67" s="25">
        <v>41</v>
      </c>
      <c r="B67" s="26"/>
      <c r="C67" s="25"/>
      <c r="D67" s="25"/>
      <c r="E67" s="41"/>
      <c r="F67" s="41"/>
      <c r="G67" s="41"/>
      <c r="H67" s="39"/>
      <c r="I67" s="39"/>
      <c r="J67" s="39"/>
      <c r="K67" s="39"/>
      <c r="L67" s="39" t="e">
        <f t="shared" si="0"/>
        <v>#DIV/0!</v>
      </c>
      <c r="M67" s="25">
        <f t="shared" si="1"/>
        <v>0</v>
      </c>
      <c r="N67" s="25" t="e">
        <f t="shared" si="2"/>
        <v>#DIV/0!</v>
      </c>
      <c r="O67" s="25" t="e">
        <f t="shared" si="3"/>
        <v>#DIV/0!</v>
      </c>
      <c r="P67" s="25" t="e">
        <f t="shared" si="4"/>
        <v>#DIV/0!</v>
      </c>
      <c r="Q67" s="39" t="e">
        <f t="shared" si="5"/>
        <v>#DIV/0!</v>
      </c>
    </row>
    <row r="68" spans="1:17" s="5" customFormat="1" ht="33" hidden="1" customHeight="1" x14ac:dyDescent="0.25">
      <c r="A68" s="25">
        <v>42</v>
      </c>
      <c r="B68" s="25"/>
      <c r="C68" s="25"/>
      <c r="D68" s="25"/>
      <c r="E68" s="41"/>
      <c r="F68" s="41"/>
      <c r="G68" s="41"/>
      <c r="H68" s="39"/>
      <c r="I68" s="39"/>
      <c r="J68" s="39"/>
      <c r="K68" s="39"/>
      <c r="L68" s="39" t="e">
        <f t="shared" si="0"/>
        <v>#DIV/0!</v>
      </c>
      <c r="M68" s="25">
        <f t="shared" si="1"/>
        <v>0</v>
      </c>
      <c r="N68" s="25" t="e">
        <f t="shared" si="2"/>
        <v>#DIV/0!</v>
      </c>
      <c r="O68" s="25" t="e">
        <f t="shared" si="3"/>
        <v>#DIV/0!</v>
      </c>
      <c r="P68" s="25" t="e">
        <f t="shared" si="4"/>
        <v>#DIV/0!</v>
      </c>
      <c r="Q68" s="39" t="e">
        <f t="shared" si="5"/>
        <v>#DIV/0!</v>
      </c>
    </row>
    <row r="69" spans="1:17" ht="24" customHeight="1" x14ac:dyDescent="0.25">
      <c r="A69" s="25">
        <v>27</v>
      </c>
      <c r="B69" s="12" t="s">
        <v>66</v>
      </c>
      <c r="C69" s="12" t="s">
        <v>24</v>
      </c>
      <c r="D69" s="25">
        <v>85</v>
      </c>
      <c r="E69" s="41">
        <v>141.12</v>
      </c>
      <c r="F69" s="41">
        <v>140.69999999999999</v>
      </c>
      <c r="G69" s="41">
        <v>140</v>
      </c>
      <c r="H69" s="39"/>
      <c r="I69" s="39"/>
      <c r="J69" s="39"/>
      <c r="K69" s="39"/>
      <c r="L69" s="39">
        <f t="shared" si="0"/>
        <v>140.60666666666665</v>
      </c>
      <c r="M69" s="25">
        <f t="shared" ref="M69:M78" si="6">COUNT(E69:K69)</f>
        <v>3</v>
      </c>
      <c r="N69" s="25">
        <f t="shared" si="2"/>
        <v>0.56580326380583434</v>
      </c>
      <c r="O69" s="25">
        <f t="shared" si="3"/>
        <v>0.40240144882118034</v>
      </c>
      <c r="P69" s="25" t="str">
        <f t="shared" si="4"/>
        <v>ОДНОРОДНЫЕ</v>
      </c>
      <c r="Q69" s="39">
        <f t="shared" si="5"/>
        <v>11951.566666666666</v>
      </c>
    </row>
    <row r="70" spans="1:17" ht="39.75" customHeight="1" x14ac:dyDescent="0.25">
      <c r="A70" s="25">
        <v>28</v>
      </c>
      <c r="B70" s="12" t="s">
        <v>67</v>
      </c>
      <c r="C70" s="12" t="s">
        <v>28</v>
      </c>
      <c r="D70" s="25">
        <v>450</v>
      </c>
      <c r="E70" s="41">
        <v>6.2766000000000002</v>
      </c>
      <c r="F70" s="41">
        <v>6.258</v>
      </c>
      <c r="G70" s="41">
        <v>6.2270000000000003</v>
      </c>
      <c r="H70" s="39"/>
      <c r="I70" s="39"/>
      <c r="J70" s="39"/>
      <c r="K70" s="39"/>
      <c r="L70" s="39">
        <f t="shared" si="0"/>
        <v>6.2538666666666671</v>
      </c>
      <c r="M70" s="25">
        <f t="shared" si="6"/>
        <v>3</v>
      </c>
      <c r="N70" s="25">
        <f t="shared" si="2"/>
        <v>2.5057001682829674E-2</v>
      </c>
      <c r="O70" s="25">
        <f t="shared" si="3"/>
        <v>0.40066414937153022</v>
      </c>
      <c r="P70" s="25" t="str">
        <f t="shared" si="4"/>
        <v>ОДНОРОДНЫЕ</v>
      </c>
      <c r="Q70" s="39">
        <f t="shared" si="5"/>
        <v>2814.2400000000002</v>
      </c>
    </row>
    <row r="71" spans="1:17" ht="33" customHeight="1" x14ac:dyDescent="0.25">
      <c r="A71" s="25">
        <v>29</v>
      </c>
      <c r="B71" s="12" t="s">
        <v>68</v>
      </c>
      <c r="C71" s="12" t="s">
        <v>24</v>
      </c>
      <c r="D71" s="25">
        <v>150</v>
      </c>
      <c r="E71" s="41">
        <v>76.42</v>
      </c>
      <c r="F71" s="41">
        <v>76.19</v>
      </c>
      <c r="G71" s="41">
        <v>75.81</v>
      </c>
      <c r="H71" s="39"/>
      <c r="I71" s="39"/>
      <c r="J71" s="39"/>
      <c r="K71" s="39"/>
      <c r="L71" s="39">
        <f t="shared" si="0"/>
        <v>76.14</v>
      </c>
      <c r="M71" s="25">
        <f t="shared" si="6"/>
        <v>3</v>
      </c>
      <c r="N71" s="25">
        <f t="shared" si="2"/>
        <v>0.30805843601498661</v>
      </c>
      <c r="O71" s="25">
        <f t="shared" si="3"/>
        <v>0.40459474128577178</v>
      </c>
      <c r="P71" s="25" t="str">
        <f t="shared" si="4"/>
        <v>ОДНОРОДНЫЕ</v>
      </c>
      <c r="Q71" s="39">
        <f t="shared" si="5"/>
        <v>11421</v>
      </c>
    </row>
    <row r="72" spans="1:17" ht="39.75" customHeight="1" x14ac:dyDescent="0.25">
      <c r="A72" s="25">
        <v>30</v>
      </c>
      <c r="B72" s="12" t="s">
        <v>27</v>
      </c>
      <c r="C72" s="12" t="s">
        <v>24</v>
      </c>
      <c r="D72" s="25">
        <v>150</v>
      </c>
      <c r="E72" s="41">
        <v>755.66</v>
      </c>
      <c r="F72" s="41">
        <v>753.4</v>
      </c>
      <c r="G72" s="41">
        <v>749.65</v>
      </c>
      <c r="H72" s="39"/>
      <c r="I72" s="39"/>
      <c r="J72" s="39"/>
      <c r="K72" s="39"/>
      <c r="L72" s="39">
        <f t="shared" si="0"/>
        <v>752.90333333333331</v>
      </c>
      <c r="M72" s="25">
        <f t="shared" si="6"/>
        <v>3</v>
      </c>
      <c r="N72" s="25">
        <f t="shared" si="2"/>
        <v>3.0356273376904004</v>
      </c>
      <c r="O72" s="25">
        <f t="shared" si="3"/>
        <v>0.4031895202602902</v>
      </c>
      <c r="P72" s="25" t="str">
        <f t="shared" si="4"/>
        <v>ОДНОРОДНЫЕ</v>
      </c>
      <c r="Q72" s="39">
        <f t="shared" si="5"/>
        <v>112935.5</v>
      </c>
    </row>
    <row r="73" spans="1:17" ht="30.75" customHeight="1" x14ac:dyDescent="0.25">
      <c r="A73" s="25">
        <v>31</v>
      </c>
      <c r="B73" s="12" t="s">
        <v>69</v>
      </c>
      <c r="C73" s="12" t="s">
        <v>24</v>
      </c>
      <c r="D73" s="25">
        <v>2</v>
      </c>
      <c r="E73" s="41">
        <v>1054.31</v>
      </c>
      <c r="F73" s="41">
        <v>1051.1600000000001</v>
      </c>
      <c r="G73" s="41">
        <v>1045.93</v>
      </c>
      <c r="H73" s="39"/>
      <c r="I73" s="39"/>
      <c r="J73" s="39"/>
      <c r="K73" s="39"/>
      <c r="L73" s="39">
        <f t="shared" si="0"/>
        <v>1050.4666666666669</v>
      </c>
      <c r="M73" s="25">
        <f t="shared" si="6"/>
        <v>3</v>
      </c>
      <c r="N73" s="25">
        <f t="shared" si="2"/>
        <v>4.2328044289020594</v>
      </c>
      <c r="O73" s="25">
        <f t="shared" si="3"/>
        <v>0.40294514459307529</v>
      </c>
      <c r="P73" s="25" t="str">
        <f t="shared" si="4"/>
        <v>ОДНОРОДНЫЕ</v>
      </c>
      <c r="Q73" s="39">
        <f t="shared" si="5"/>
        <v>2100.9333333333338</v>
      </c>
    </row>
    <row r="74" spans="1:17" ht="29.25" customHeight="1" x14ac:dyDescent="0.25">
      <c r="A74" s="25">
        <v>32</v>
      </c>
      <c r="B74" s="12" t="s">
        <v>70</v>
      </c>
      <c r="C74" s="12" t="s">
        <v>24</v>
      </c>
      <c r="D74" s="25">
        <v>3</v>
      </c>
      <c r="E74" s="41">
        <v>437.37</v>
      </c>
      <c r="F74" s="41">
        <v>436.06</v>
      </c>
      <c r="G74" s="41">
        <v>433.89</v>
      </c>
      <c r="H74" s="39"/>
      <c r="I74" s="39"/>
      <c r="J74" s="39"/>
      <c r="K74" s="39"/>
      <c r="L74" s="39">
        <f t="shared" si="0"/>
        <v>435.77333333333337</v>
      </c>
      <c r="M74" s="25">
        <f t="shared" si="6"/>
        <v>3</v>
      </c>
      <c r="N74" s="25">
        <f t="shared" si="2"/>
        <v>1.7576214988823298</v>
      </c>
      <c r="O74" s="25">
        <f t="shared" si="3"/>
        <v>0.4033338812721437</v>
      </c>
      <c r="P74" s="25" t="str">
        <f t="shared" si="4"/>
        <v>ОДНОРОДНЫЕ</v>
      </c>
      <c r="Q74" s="39">
        <f t="shared" si="5"/>
        <v>1307.3200000000002</v>
      </c>
    </row>
    <row r="75" spans="1:17" ht="27" customHeight="1" x14ac:dyDescent="0.25">
      <c r="A75" s="25">
        <v>33</v>
      </c>
      <c r="B75" s="12" t="s">
        <v>71</v>
      </c>
      <c r="C75" s="12" t="s">
        <v>24</v>
      </c>
      <c r="D75" s="25">
        <v>3</v>
      </c>
      <c r="E75" s="41">
        <v>634.22</v>
      </c>
      <c r="F75" s="41">
        <v>632.32000000000005</v>
      </c>
      <c r="G75" s="41">
        <v>629.16999999999996</v>
      </c>
      <c r="H75" s="39"/>
      <c r="I75" s="39"/>
      <c r="J75" s="39"/>
      <c r="K75" s="39"/>
      <c r="L75" s="39">
        <f t="shared" si="0"/>
        <v>631.90333333333331</v>
      </c>
      <c r="M75" s="25">
        <f t="shared" si="6"/>
        <v>3</v>
      </c>
      <c r="N75" s="25">
        <f t="shared" si="2"/>
        <v>2.5506535110307573</v>
      </c>
      <c r="O75" s="25">
        <f t="shared" si="3"/>
        <v>0.40364615542948407</v>
      </c>
      <c r="P75" s="25" t="str">
        <f t="shared" si="4"/>
        <v>ОДНОРОДНЫЕ</v>
      </c>
      <c r="Q75" s="39">
        <f t="shared" si="5"/>
        <v>1895.71</v>
      </c>
    </row>
    <row r="76" spans="1:17" ht="29.25" customHeight="1" x14ac:dyDescent="0.25">
      <c r="A76" s="25">
        <v>34</v>
      </c>
      <c r="B76" s="12" t="s">
        <v>72</v>
      </c>
      <c r="C76" s="12" t="s">
        <v>24</v>
      </c>
      <c r="D76" s="25">
        <v>6</v>
      </c>
      <c r="E76" s="41">
        <v>1244.33</v>
      </c>
      <c r="F76" s="41">
        <v>1240.6099999999999</v>
      </c>
      <c r="G76" s="41">
        <v>1234.44</v>
      </c>
      <c r="H76" s="39"/>
      <c r="I76" s="39"/>
      <c r="J76" s="39"/>
      <c r="K76" s="39"/>
      <c r="L76" s="39">
        <f t="shared" si="0"/>
        <v>1239.7933333333333</v>
      </c>
      <c r="M76" s="25">
        <f t="shared" si="6"/>
        <v>3</v>
      </c>
      <c r="N76" s="25">
        <f t="shared" si="2"/>
        <v>4.9953211441640697</v>
      </c>
      <c r="O76" s="25">
        <f t="shared" si="3"/>
        <v>0.40291563197339908</v>
      </c>
      <c r="P76" s="25" t="str">
        <f t="shared" si="4"/>
        <v>ОДНОРОДНЫЕ</v>
      </c>
      <c r="Q76" s="39">
        <f t="shared" si="5"/>
        <v>7438.76</v>
      </c>
    </row>
    <row r="77" spans="1:17" ht="57.75" customHeight="1" x14ac:dyDescent="0.25">
      <c r="A77" s="25">
        <v>35</v>
      </c>
      <c r="B77" s="12" t="s">
        <v>33</v>
      </c>
      <c r="C77" s="12" t="s">
        <v>24</v>
      </c>
      <c r="D77" s="25">
        <v>25</v>
      </c>
      <c r="E77" s="41">
        <v>26.53</v>
      </c>
      <c r="F77" s="41">
        <v>26.45</v>
      </c>
      <c r="G77" s="41">
        <v>26.32</v>
      </c>
      <c r="H77" s="39"/>
      <c r="I77" s="39"/>
      <c r="J77" s="39"/>
      <c r="K77" s="39"/>
      <c r="L77" s="39">
        <f t="shared" si="0"/>
        <v>26.433333333333337</v>
      </c>
      <c r="M77" s="25">
        <f t="shared" si="6"/>
        <v>3</v>
      </c>
      <c r="N77" s="25">
        <f t="shared" si="2"/>
        <v>0.10598742063723129</v>
      </c>
      <c r="O77" s="25">
        <f t="shared" si="3"/>
        <v>0.40096123822407798</v>
      </c>
      <c r="P77" s="25" t="str">
        <f t="shared" si="4"/>
        <v>ОДНОРОДНЫЕ</v>
      </c>
      <c r="Q77" s="39">
        <f t="shared" si="5"/>
        <v>660.83333333333348</v>
      </c>
    </row>
    <row r="78" spans="1:17" ht="23.25" customHeight="1" x14ac:dyDescent="0.25">
      <c r="A78" s="25">
        <v>36</v>
      </c>
      <c r="B78" s="12" t="s">
        <v>73</v>
      </c>
      <c r="C78" s="12" t="s">
        <v>24</v>
      </c>
      <c r="D78" s="25">
        <v>2</v>
      </c>
      <c r="E78" s="41">
        <v>2070.88</v>
      </c>
      <c r="F78" s="41">
        <v>2064.69</v>
      </c>
      <c r="G78" s="41">
        <v>2054.42</v>
      </c>
      <c r="H78" s="39"/>
      <c r="I78" s="39"/>
      <c r="J78" s="39"/>
      <c r="K78" s="39"/>
      <c r="L78" s="39">
        <f t="shared" si="0"/>
        <v>2063.33</v>
      </c>
      <c r="M78" s="25">
        <f t="shared" si="6"/>
        <v>3</v>
      </c>
      <c r="N78" s="25">
        <f t="shared" si="2"/>
        <v>8.3138498903937545</v>
      </c>
      <c r="O78" s="25">
        <f t="shared" si="3"/>
        <v>0.40293360201197848</v>
      </c>
      <c r="P78" s="25" t="str">
        <f t="shared" si="4"/>
        <v>ОДНОРОДНЫЕ</v>
      </c>
      <c r="Q78" s="39">
        <f t="shared" si="5"/>
        <v>4126.66</v>
      </c>
    </row>
    <row r="79" spans="1:17" ht="27.75" customHeight="1" x14ac:dyDescent="0.25">
      <c r="A79" s="25">
        <v>37</v>
      </c>
      <c r="B79" s="12" t="s">
        <v>74</v>
      </c>
      <c r="C79" s="12" t="s">
        <v>24</v>
      </c>
      <c r="D79" s="25">
        <v>25</v>
      </c>
      <c r="E79" s="41">
        <v>42.81</v>
      </c>
      <c r="F79" s="41">
        <v>42.68</v>
      </c>
      <c r="G79" s="41">
        <v>42.47</v>
      </c>
      <c r="H79" s="39"/>
      <c r="I79" s="39"/>
      <c r="J79" s="39"/>
      <c r="K79" s="39"/>
      <c r="L79" s="39">
        <f t="shared" si="0"/>
        <v>42.653333333333336</v>
      </c>
      <c r="M79" s="25">
        <f t="shared" ref="M79:M84" si="7">COUNT(E79:K79)</f>
        <v>3</v>
      </c>
      <c r="N79" s="25">
        <f t="shared" si="2"/>
        <v>0.1715614564327719</v>
      </c>
      <c r="O79" s="25">
        <f t="shared" si="3"/>
        <v>0.40222285815748338</v>
      </c>
      <c r="P79" s="25" t="str">
        <f t="shared" si="4"/>
        <v>ОДНОРОДНЫЕ</v>
      </c>
      <c r="Q79" s="39">
        <f t="shared" si="5"/>
        <v>1066.3333333333335</v>
      </c>
    </row>
    <row r="80" spans="1:17" ht="31.5" customHeight="1" x14ac:dyDescent="0.25">
      <c r="A80" s="25">
        <v>38</v>
      </c>
      <c r="B80" s="12" t="s">
        <v>75</v>
      </c>
      <c r="C80" s="12" t="s">
        <v>24</v>
      </c>
      <c r="D80" s="25">
        <v>15</v>
      </c>
      <c r="E80" s="41">
        <v>301.76</v>
      </c>
      <c r="F80" s="41">
        <v>300.86</v>
      </c>
      <c r="G80" s="41">
        <v>299.36</v>
      </c>
      <c r="H80" s="39"/>
      <c r="I80" s="39"/>
      <c r="J80" s="39"/>
      <c r="K80" s="39"/>
      <c r="L80" s="39">
        <f t="shared" si="0"/>
        <v>300.66000000000003</v>
      </c>
      <c r="M80" s="25">
        <f t="shared" si="7"/>
        <v>3</v>
      </c>
      <c r="N80" s="25">
        <f t="shared" si="2"/>
        <v>1.2124355652982037</v>
      </c>
      <c r="O80" s="25">
        <f t="shared" si="3"/>
        <v>0.40325802078700312</v>
      </c>
      <c r="P80" s="25" t="str">
        <f t="shared" si="4"/>
        <v>ОДНОРОДНЫЕ</v>
      </c>
      <c r="Q80" s="39">
        <f t="shared" si="5"/>
        <v>4509.9000000000005</v>
      </c>
    </row>
    <row r="81" spans="1:17" ht="33.75" customHeight="1" x14ac:dyDescent="0.25">
      <c r="A81" s="25">
        <v>39</v>
      </c>
      <c r="B81" s="12" t="s">
        <v>76</v>
      </c>
      <c r="C81" s="12" t="s">
        <v>24</v>
      </c>
      <c r="D81" s="25">
        <v>18</v>
      </c>
      <c r="E81" s="41">
        <v>203.14</v>
      </c>
      <c r="F81" s="41">
        <v>202.53</v>
      </c>
      <c r="G81" s="41">
        <v>201.52</v>
      </c>
      <c r="H81" s="39"/>
      <c r="I81" s="39"/>
      <c r="J81" s="39"/>
      <c r="K81" s="39"/>
      <c r="L81" s="39">
        <f t="shared" si="0"/>
        <v>202.39666666666665</v>
      </c>
      <c r="M81" s="25">
        <f t="shared" si="7"/>
        <v>3</v>
      </c>
      <c r="N81" s="25">
        <f t="shared" si="2"/>
        <v>0.8181890572070214</v>
      </c>
      <c r="O81" s="25">
        <f t="shared" si="3"/>
        <v>0.40425026295246369</v>
      </c>
      <c r="P81" s="25" t="str">
        <f t="shared" si="4"/>
        <v>ОДНОРОДНЫЕ</v>
      </c>
      <c r="Q81" s="39">
        <f t="shared" si="5"/>
        <v>3643.1399999999994</v>
      </c>
    </row>
    <row r="82" spans="1:17" ht="28.5" customHeight="1" x14ac:dyDescent="0.25">
      <c r="A82" s="25">
        <v>40</v>
      </c>
      <c r="B82" s="14" t="s">
        <v>77</v>
      </c>
      <c r="C82" s="12" t="s">
        <v>28</v>
      </c>
      <c r="D82" s="25">
        <v>100</v>
      </c>
      <c r="E82" s="41">
        <v>30.806000000000001</v>
      </c>
      <c r="F82" s="41">
        <v>30.713999999999999</v>
      </c>
      <c r="G82" s="41">
        <v>30.562000000000001</v>
      </c>
      <c r="H82" s="39"/>
      <c r="I82" s="39"/>
      <c r="J82" s="39"/>
      <c r="K82" s="39"/>
      <c r="L82" s="39">
        <f t="shared" si="0"/>
        <v>30.693999999999999</v>
      </c>
      <c r="M82" s="25">
        <f t="shared" si="7"/>
        <v>3</v>
      </c>
      <c r="N82" s="25">
        <f t="shared" si="2"/>
        <v>0.1232233744059946</v>
      </c>
      <c r="O82" s="25">
        <f t="shared" si="3"/>
        <v>0.40145753048150973</v>
      </c>
      <c r="P82" s="25" t="str">
        <f t="shared" si="4"/>
        <v>ОДНОРОДНЫЕ</v>
      </c>
      <c r="Q82" s="39">
        <f t="shared" si="5"/>
        <v>3069.4</v>
      </c>
    </row>
    <row r="83" spans="1:17" ht="51" customHeight="1" x14ac:dyDescent="0.25">
      <c r="A83" s="25">
        <v>41</v>
      </c>
      <c r="B83" s="12" t="s">
        <v>78</v>
      </c>
      <c r="C83" s="12" t="s">
        <v>24</v>
      </c>
      <c r="D83" s="25">
        <v>240</v>
      </c>
      <c r="E83" s="41">
        <v>1309.18</v>
      </c>
      <c r="F83" s="41">
        <v>1305.26</v>
      </c>
      <c r="G83" s="41">
        <v>1298.77</v>
      </c>
      <c r="H83" s="39"/>
      <c r="I83" s="39"/>
      <c r="J83" s="39"/>
      <c r="K83" s="39"/>
      <c r="L83" s="39">
        <f t="shared" si="0"/>
        <v>1304.4033333333334</v>
      </c>
      <c r="M83" s="25">
        <f t="shared" si="7"/>
        <v>3</v>
      </c>
      <c r="N83" s="25">
        <f t="shared" si="2"/>
        <v>5.2576071870513239</v>
      </c>
      <c r="O83" s="25">
        <f t="shared" si="3"/>
        <v>0.40306606497361425</v>
      </c>
      <c r="P83" s="25" t="str">
        <f t="shared" si="4"/>
        <v>ОДНОРОДНЫЕ</v>
      </c>
      <c r="Q83" s="39">
        <f t="shared" si="5"/>
        <v>313056.80000000005</v>
      </c>
    </row>
    <row r="84" spans="1:17" ht="55.5" customHeight="1" x14ac:dyDescent="0.25">
      <c r="A84" s="25">
        <v>42</v>
      </c>
      <c r="B84" s="12" t="s">
        <v>79</v>
      </c>
      <c r="C84" s="12" t="s">
        <v>28</v>
      </c>
      <c r="D84" s="25">
        <v>2000</v>
      </c>
      <c r="E84" s="41">
        <v>50.4</v>
      </c>
      <c r="F84" s="41">
        <v>50.25</v>
      </c>
      <c r="G84" s="41">
        <v>50</v>
      </c>
      <c r="H84" s="39"/>
      <c r="I84" s="39"/>
      <c r="J84" s="39"/>
      <c r="K84" s="39"/>
      <c r="L84" s="39">
        <f t="shared" si="0"/>
        <v>50.216666666666669</v>
      </c>
      <c r="M84" s="25">
        <f t="shared" si="7"/>
        <v>3</v>
      </c>
      <c r="N84" s="25">
        <f t="shared" si="2"/>
        <v>0.20207259421636839</v>
      </c>
      <c r="O84" s="25">
        <f t="shared" si="3"/>
        <v>0.40240144882117829</v>
      </c>
      <c r="P84" s="25" t="str">
        <f t="shared" si="4"/>
        <v>ОДНОРОДНЫЕ</v>
      </c>
      <c r="Q84" s="39">
        <f t="shared" si="5"/>
        <v>100433.33333333334</v>
      </c>
    </row>
    <row r="85" spans="1:17" ht="37.5" customHeight="1" x14ac:dyDescent="0.25">
      <c r="A85" s="25">
        <v>43</v>
      </c>
      <c r="B85" s="12" t="s">
        <v>80</v>
      </c>
      <c r="C85" s="12" t="s">
        <v>24</v>
      </c>
      <c r="D85" s="25">
        <v>2</v>
      </c>
      <c r="E85" s="41">
        <v>1285.19</v>
      </c>
      <c r="F85" s="41">
        <v>1281.3499999999999</v>
      </c>
      <c r="G85" s="41">
        <v>1274.98</v>
      </c>
      <c r="H85" s="39"/>
      <c r="I85" s="39"/>
      <c r="J85" s="39"/>
      <c r="K85" s="39"/>
      <c r="L85" s="39">
        <f>AVERAGE(E85:K85)</f>
        <v>1280.5066666666667</v>
      </c>
      <c r="M85" s="25">
        <f>COUNT(E85:K85)</f>
        <v>3</v>
      </c>
      <c r="N85" s="25">
        <f>STDEV(E85:K85)</f>
        <v>5.1569790898677699</v>
      </c>
      <c r="O85" s="25">
        <f>N85/L85*100</f>
        <v>0.40272957760478434</v>
      </c>
      <c r="P85" s="25" t="str">
        <f>IF(O85&lt;33,"ОДНОРОДНЫЕ","НЕОДНОРОДНЫЕ")</f>
        <v>ОДНОРОДНЫЕ</v>
      </c>
      <c r="Q85" s="39">
        <f>D85*L85</f>
        <v>2561.0133333333333</v>
      </c>
    </row>
    <row r="86" spans="1:17" ht="38.25" x14ac:dyDescent="0.25">
      <c r="A86" s="25">
        <v>44</v>
      </c>
      <c r="B86" s="12" t="s">
        <v>34</v>
      </c>
      <c r="C86" s="12" t="s">
        <v>24</v>
      </c>
      <c r="D86" s="25">
        <v>15</v>
      </c>
      <c r="E86" s="41">
        <v>39.299999999999997</v>
      </c>
      <c r="F86" s="41">
        <v>39.18</v>
      </c>
      <c r="G86" s="41">
        <v>38.99</v>
      </c>
      <c r="H86" s="39"/>
      <c r="I86" s="39"/>
      <c r="J86" s="39"/>
      <c r="K86" s="39"/>
      <c r="L86" s="39">
        <f>AVERAGE(E86:K86)</f>
        <v>39.156666666666666</v>
      </c>
      <c r="M86" s="25">
        <f>COUNT(E86:K86)</f>
        <v>3</v>
      </c>
      <c r="N86" s="25">
        <f>STDEV(E86:K86)</f>
        <v>0.15631165450257567</v>
      </c>
      <c r="O86" s="25">
        <f>N86/L86*100</f>
        <v>0.39919550822144123</v>
      </c>
      <c r="P86" s="25" t="str">
        <f>IF(O86&lt;33,"ОДНОРОДНЫЕ","НЕОДНОРОДНЫЕ")</f>
        <v>ОДНОРОДНЫЕ</v>
      </c>
      <c r="Q86" s="39">
        <f>D86*L86</f>
        <v>587.35</v>
      </c>
    </row>
    <row r="87" spans="1:17" ht="32.25" hidden="1" customHeight="1" x14ac:dyDescent="0.25">
      <c r="A87" s="10"/>
      <c r="B87" s="13"/>
      <c r="C87" s="13"/>
      <c r="D87" s="8">
        <v>1</v>
      </c>
      <c r="E87" s="18"/>
      <c r="F87" s="18"/>
      <c r="G87" s="18"/>
      <c r="H87" s="7"/>
      <c r="I87" s="7"/>
      <c r="J87" s="7"/>
      <c r="K87" s="7"/>
      <c r="L87" s="11" t="e">
        <f>AVERAGE(E87:K87)</f>
        <v>#DIV/0!</v>
      </c>
      <c r="M87" s="10">
        <f>COUNT(E87:K87)</f>
        <v>0</v>
      </c>
      <c r="N87" s="10" t="e">
        <f>STDEV(E87:K87)</f>
        <v>#DIV/0!</v>
      </c>
      <c r="O87" s="10" t="e">
        <f>N87/L87*100</f>
        <v>#DIV/0!</v>
      </c>
      <c r="P87" s="10" t="e">
        <f>IF(O87&lt;33,"ОДНОРОДНЫЕ","НЕОДНОРОДНЫЕ")</f>
        <v>#DIV/0!</v>
      </c>
      <c r="Q87" s="11" t="e">
        <f>D87*L87</f>
        <v>#DIV/0!</v>
      </c>
    </row>
    <row r="89" spans="1:17" ht="28.5" customHeight="1" x14ac:dyDescent="0.25">
      <c r="A89" s="46" t="s">
        <v>81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ht="29.25" customHeight="1" x14ac:dyDescent="0.25">
      <c r="A90" s="47" t="s">
        <v>82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1:17" x14ac:dyDescent="0.25">
      <c r="A91" s="15"/>
      <c r="B91" s="15"/>
      <c r="C91" s="15"/>
      <c r="D91" s="15"/>
      <c r="E91" s="4"/>
      <c r="F91" s="4"/>
      <c r="G91" s="4"/>
      <c r="H91" s="4"/>
      <c r="I91" s="4"/>
      <c r="J91" s="4"/>
      <c r="K91" s="15"/>
      <c r="L91" s="15"/>
      <c r="M91" s="15"/>
      <c r="N91" s="15"/>
      <c r="O91" s="4"/>
      <c r="P91" s="16"/>
    </row>
    <row r="92" spans="1:17" x14ac:dyDescent="0.25">
      <c r="A92" s="47" t="s">
        <v>83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16"/>
    </row>
  </sheetData>
  <mergeCells count="17">
    <mergeCell ref="A89:Q89"/>
    <mergeCell ref="A90:Q90"/>
    <mergeCell ref="A92:O92"/>
    <mergeCell ref="Q19:Q20"/>
    <mergeCell ref="A18:B18"/>
    <mergeCell ref="C18:D18"/>
    <mergeCell ref="L19:L20"/>
    <mergeCell ref="M19:M20"/>
    <mergeCell ref="N19:N20"/>
    <mergeCell ref="O19:O20"/>
    <mergeCell ref="P19:P20"/>
    <mergeCell ref="A19:A20"/>
    <mergeCell ref="B19:B20"/>
    <mergeCell ref="C19:D19"/>
    <mergeCell ref="N12:O12"/>
    <mergeCell ref="B14:P14"/>
    <mergeCell ref="D16:L16"/>
  </mergeCells>
  <conditionalFormatting sqref="P21:P86">
    <cfRule type="containsText" dxfId="23" priority="160" operator="containsText" text="НЕ">
      <formula>NOT(ISERROR(SEARCH("НЕ",P21)))</formula>
    </cfRule>
    <cfRule type="containsText" dxfId="22" priority="161" operator="containsText" text="ОДНОРОДНЫЕ">
      <formula>NOT(ISERROR(SEARCH("ОДНОРОДНЫЕ",P21)))</formula>
    </cfRule>
    <cfRule type="containsText" dxfId="21" priority="162" operator="containsText" text="НЕОДНОРОДНЫЕ">
      <formula>NOT(ISERROR(SEARCH("НЕОДНОРОДНЫЕ",P21)))</formula>
    </cfRule>
  </conditionalFormatting>
  <conditionalFormatting sqref="P21:P86">
    <cfRule type="containsText" dxfId="20" priority="157" operator="containsText" text="НЕОДНОРОДНЫЕ">
      <formula>NOT(ISERROR(SEARCH("НЕОДНОРОДНЫЕ",P21)))</formula>
    </cfRule>
    <cfRule type="containsText" dxfId="19" priority="158" operator="containsText" text="ОДНОРОДНЫЕ">
      <formula>NOT(ISERROR(SEARCH("ОДНОРОДНЫЕ",P21)))</formula>
    </cfRule>
    <cfRule type="containsText" dxfId="18" priority="159" operator="containsText" text="НЕОДНОРОДНЫЕ">
      <formula>NOT(ISERROR(SEARCH("НЕОДНОРОДНЫЕ",P21)))</formula>
    </cfRule>
  </conditionalFormatting>
  <conditionalFormatting sqref="P69:P78">
    <cfRule type="containsText" dxfId="17" priority="16" operator="containsText" text="НЕ">
      <formula>NOT(ISERROR(SEARCH("НЕ",P69)))</formula>
    </cfRule>
    <cfRule type="containsText" dxfId="16" priority="17" operator="containsText" text="ОДНОРОДНЫЕ">
      <formula>NOT(ISERROR(SEARCH("ОДНОРОДНЫЕ",P69)))</formula>
    </cfRule>
    <cfRule type="containsText" dxfId="15" priority="18" operator="containsText" text="НЕОДНОРОДНЫЕ">
      <formula>NOT(ISERROR(SEARCH("НЕОДНОРОДНЫЕ",P69)))</formula>
    </cfRule>
  </conditionalFormatting>
  <conditionalFormatting sqref="P69:P78">
    <cfRule type="containsText" dxfId="14" priority="13" operator="containsText" text="НЕОДНОРОДНЫЕ">
      <formula>NOT(ISERROR(SEARCH("НЕОДНОРОДНЫЕ",P69)))</formula>
    </cfRule>
    <cfRule type="containsText" dxfId="13" priority="14" operator="containsText" text="ОДНОРОДНЫЕ">
      <formula>NOT(ISERROR(SEARCH("ОДНОРОДНЫЕ",P69)))</formula>
    </cfRule>
    <cfRule type="containsText" dxfId="12" priority="15" operator="containsText" text="НЕОДНОРОДНЫЕ">
      <formula>NOT(ISERROR(SEARCH("НЕОДНОРОДНЫЕ",P69)))</formula>
    </cfRule>
  </conditionalFormatting>
  <conditionalFormatting sqref="P79:P84">
    <cfRule type="containsText" dxfId="11" priority="10" operator="containsText" text="НЕ">
      <formula>NOT(ISERROR(SEARCH("НЕ",P79)))</formula>
    </cfRule>
    <cfRule type="containsText" dxfId="10" priority="11" operator="containsText" text="ОДНОРОДНЫЕ">
      <formula>NOT(ISERROR(SEARCH("ОДНОРОДНЫЕ",P79)))</formula>
    </cfRule>
    <cfRule type="containsText" dxfId="9" priority="12" operator="containsText" text="НЕОДНОРОДНЫЕ">
      <formula>NOT(ISERROR(SEARCH("НЕОДНОРОДНЫЕ",P79)))</formula>
    </cfRule>
  </conditionalFormatting>
  <conditionalFormatting sqref="P79:P84">
    <cfRule type="containsText" dxfId="8" priority="7" operator="containsText" text="НЕОДНОРОДНЫЕ">
      <formula>NOT(ISERROR(SEARCH("НЕОДНОРОДНЫЕ",P79)))</formula>
    </cfRule>
    <cfRule type="containsText" dxfId="7" priority="8" operator="containsText" text="ОДНОРОДНЫЕ">
      <formula>NOT(ISERROR(SEARCH("ОДНОРОДНЫЕ",P79)))</formula>
    </cfRule>
    <cfRule type="containsText" dxfId="6" priority="9" operator="containsText" text="НЕОДНОРОДНЫЕ">
      <formula>NOT(ISERROR(SEARCH("НЕОДНОРОДНЫЕ",P79)))</formula>
    </cfRule>
  </conditionalFormatting>
  <conditionalFormatting sqref="P85:P87">
    <cfRule type="containsText" dxfId="5" priority="4" operator="containsText" text="НЕ">
      <formula>NOT(ISERROR(SEARCH("НЕ",P85)))</formula>
    </cfRule>
    <cfRule type="containsText" dxfId="4" priority="5" operator="containsText" text="ОДНОРОДНЫЕ">
      <formula>NOT(ISERROR(SEARCH("ОДНОРОДНЫЕ",P85)))</formula>
    </cfRule>
    <cfRule type="containsText" dxfId="3" priority="6" operator="containsText" text="НЕОДНОРОДНЫЕ">
      <formula>NOT(ISERROR(SEARCH("НЕОДНОРОДНЫЕ",P85)))</formula>
    </cfRule>
  </conditionalFormatting>
  <conditionalFormatting sqref="P85:P87">
    <cfRule type="containsText" dxfId="2" priority="1" operator="containsText" text="НЕОДНОРОДНЫЕ">
      <formula>NOT(ISERROR(SEARCH("НЕОДНОРОДНЫЕ",P85)))</formula>
    </cfRule>
    <cfRule type="containsText" dxfId="1" priority="2" operator="containsText" text="ОДНОРОДНЫЕ">
      <formula>NOT(ISERROR(SEARCH("ОДНОРОДНЫЕ",P85)))</formula>
    </cfRule>
    <cfRule type="containsText" dxfId="0" priority="3" operator="containsText" text="НЕОДНОРОДНЫЕ">
      <formula>NOT(ISERROR(SEARCH("НЕОДНОРОДНЫЕ",P85)))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2022-12-02T12:33:54Z</dcterms:modified>
</cp:coreProperties>
</file>