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  <sheet name="Лист2" sheetId="2" r:id="rId3"/>
    <sheet name="Лист4" sheetId="4" r:id="rId4"/>
  </sheets>
  <calcPr calcId="144525"/>
</workbook>
</file>

<file path=xl/calcChain.xml><?xml version="1.0" encoding="utf-8"?>
<calcChain xmlns="http://schemas.openxmlformats.org/spreadsheetml/2006/main">
  <c r="N21" i="1" l="1"/>
  <c r="N22" i="1"/>
  <c r="N23" i="1"/>
  <c r="N24" i="1"/>
  <c r="N25" i="1"/>
  <c r="N26" i="1"/>
  <c r="N27" i="1"/>
  <c r="N28" i="1"/>
  <c r="N29" i="1"/>
  <c r="N30" i="1"/>
  <c r="N31" i="1"/>
  <c r="N32" i="1"/>
  <c r="M21" i="1"/>
  <c r="M22" i="1"/>
  <c r="M23" i="1"/>
  <c r="M24" i="1"/>
  <c r="M25" i="1"/>
  <c r="M26" i="1"/>
  <c r="M27" i="1"/>
  <c r="M28" i="1"/>
  <c r="M29" i="1"/>
  <c r="M30" i="1"/>
  <c r="M31" i="1"/>
  <c r="M32" i="1"/>
  <c r="L21" i="1"/>
  <c r="Q21" i="1"/>
  <c r="L22" i="1"/>
  <c r="Q22" i="1"/>
  <c r="L23" i="1"/>
  <c r="Q23" i="1"/>
  <c r="L24" i="1"/>
  <c r="Q24" i="1"/>
  <c r="L25" i="1"/>
  <c r="L26" i="1"/>
  <c r="Q26" i="1" s="1"/>
  <c r="L27" i="1"/>
  <c r="Q27" i="1" s="1"/>
  <c r="L28" i="1"/>
  <c r="Q28" i="1" s="1"/>
  <c r="L29" i="1"/>
  <c r="Q29" i="1" s="1"/>
  <c r="L30" i="1"/>
  <c r="O30" i="1" s="1"/>
  <c r="P30" i="1" s="1"/>
  <c r="L31" i="1"/>
  <c r="Q31" i="1" s="1"/>
  <c r="L32" i="1"/>
  <c r="O32" i="1" s="1"/>
  <c r="P32" i="1" s="1"/>
  <c r="L33" i="1"/>
  <c r="Q33" i="1" s="1"/>
  <c r="L34" i="1"/>
  <c r="Q34" i="1" s="1"/>
  <c r="L35" i="1"/>
  <c r="L36" i="1"/>
  <c r="O36" i="1" s="1"/>
  <c r="P36" i="1" s="1"/>
  <c r="L37" i="1"/>
  <c r="Q37" i="1"/>
  <c r="L38" i="1"/>
  <c r="Q38" i="1"/>
  <c r="L39" i="1"/>
  <c r="L40" i="1"/>
  <c r="Q40" i="1" s="1"/>
  <c r="Q25" i="1"/>
  <c r="Q39" i="1"/>
  <c r="N33" i="1"/>
  <c r="O33" i="1" s="1"/>
  <c r="P33" i="1" s="1"/>
  <c r="N34" i="1"/>
  <c r="O34" i="1" s="1"/>
  <c r="P34" i="1" s="1"/>
  <c r="N35" i="1"/>
  <c r="O35" i="1" s="1"/>
  <c r="P35" i="1" s="1"/>
  <c r="N36" i="1"/>
  <c r="N37" i="1"/>
  <c r="O37" i="1" s="1"/>
  <c r="P37" i="1" s="1"/>
  <c r="N38" i="1"/>
  <c r="M33" i="1"/>
  <c r="M34" i="1"/>
  <c r="M35" i="1"/>
  <c r="M36" i="1"/>
  <c r="M37" i="1"/>
  <c r="M38" i="1"/>
  <c r="Q35" i="1"/>
  <c r="M39" i="1"/>
  <c r="N39" i="1"/>
  <c r="O39" i="1" s="1"/>
  <c r="P39" i="1" s="1"/>
  <c r="M40" i="1"/>
  <c r="N40" i="1"/>
  <c r="O40" i="1" s="1"/>
  <c r="P40" i="1" s="1"/>
  <c r="N20" i="1"/>
  <c r="M20" i="1"/>
  <c r="L20" i="1"/>
  <c r="Q20" i="1"/>
  <c r="C17" i="1" s="1"/>
  <c r="O38" i="1"/>
  <c r="P38" i="1"/>
  <c r="O20" i="1"/>
  <c r="P20" i="1"/>
  <c r="O22" i="1"/>
  <c r="P22" i="1"/>
  <c r="O29" i="1"/>
  <c r="P29" i="1"/>
  <c r="O27" i="1"/>
  <c r="P27" i="1"/>
  <c r="O25" i="1"/>
  <c r="P25" i="1"/>
  <c r="O24" i="1"/>
  <c r="P24" i="1"/>
  <c r="O23" i="1"/>
  <c r="P23" i="1"/>
  <c r="O21" i="1"/>
  <c r="P21" i="1"/>
  <c r="O31" i="1"/>
  <c r="P31" i="1"/>
  <c r="O26" i="1" l="1"/>
  <c r="P26" i="1" s="1"/>
  <c r="O28" i="1"/>
  <c r="P28" i="1" s="1"/>
  <c r="Q36" i="1"/>
  <c r="Q32" i="1"/>
  <c r="Q30" i="1"/>
</calcChain>
</file>

<file path=xl/sharedStrings.xml><?xml version="1.0" encoding="utf-8"?>
<sst xmlns="http://schemas.openxmlformats.org/spreadsheetml/2006/main" count="72" uniqueCount="50">
  <si>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</si>
  <si>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</si>
  <si>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</si>
  <si>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</si>
  <si>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</si>
  <si>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</si>
  <si>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</si>
  <si>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</si>
  <si>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</si>
  <si>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</si>
  <si>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</si>
  <si>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</si>
  <si>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</si>
  <si>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</si>
  <si>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</si>
  <si>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</si>
  <si>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</si>
  <si>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</si>
  <si>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</si>
  <si>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</si>
  <si>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</si>
  <si>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</si>
  <si>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</si>
  <si>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</si>
  <si>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>уп.</t>
  </si>
  <si>
    <t>Источник №6</t>
  </si>
  <si>
    <t>Источник №7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</si>
  <si>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</si>
  <si>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шт.</t>
  </si>
  <si>
    <t>КП вх.6283-11/22 от 22.11.2022</t>
  </si>
  <si>
    <t>КП вх.6284-11/22 от 22.11.2022</t>
  </si>
  <si>
    <t>КП вх.6285-11/22 от 22.11.2022</t>
  </si>
  <si>
    <t>Натрия хлорид р-р для инфузий, 0,9%, 100мл, №1</t>
  </si>
  <si>
    <t>Натрия хлорид р-р для инфузий, 0,9%, 250мл, №1</t>
  </si>
  <si>
    <t>Натрия хлорид р-р для инфузий, 0,9%, 500мл, №1</t>
  </si>
  <si>
    <t>Натрия хлорид р-р для инфузий, 0,9%, 50мл, №1</t>
  </si>
  <si>
    <t>Декстроза  р-р для инфузий 20%, 500 мл, №1</t>
  </si>
  <si>
    <t>Декстроза  р-р для инфузий 5%, 500 мл, №1</t>
  </si>
  <si>
    <t>Декстроза  р-р для инфузий 5%, 250 мл, №1</t>
  </si>
  <si>
    <t>Декстроза  р-р для инфузий 10%, 500 мл, №1</t>
  </si>
  <si>
    <t>Вода для инъекций растворитель для приготовления лекар. форм для инъекций 500мл №1</t>
  </si>
  <si>
    <t>Вода для инъекций растворитель для приготовления лекар. форм для инъекций 5мл - ампулы №10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</si>
  <si>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</si>
  <si>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</si>
  <si>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</si>
  <si>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</si>
  <si>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264-22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</si>
  <si>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</si>
  <si>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Начальная (максимальная) цена договора устанавливается в размере 726 702 (семьсот двадцать шесть тысяч семьсот два) рубля 41 копейка.</t>
  </si>
  <si>
    <t>на поставку лекарственных препаратов группы растворы плазмозамещающие и перфузионные путем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</si>
</sst>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72" fontId="0" fillId="0" borderId="0" xfId="0" applyNumberFormat="1" applyFill="1" applyAlignment="1">
      <alignment horizontal="center" vertical="center" wrapText="1"/>
    </xf>
    <xf numFmtId="172" fontId="1" fillId="0" borderId="0" xfId="0" applyNumberFormat="1" applyFont="1" applyFill="1" applyAlignment="1">
      <alignment horizontal="center" vertical="center" wrapText="1"/>
    </xf>
    <xf numFmtId="172" fontId="2" fillId="0" borderId="0" xfId="0" applyNumberFormat="1" applyFont="1" applyFill="1" applyAlignment="1">
      <alignment horizontal="center" vertical="center" wrapText="1"/>
    </xf>
    <xf numFmtId="172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72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72" fontId="0" fillId="0" borderId="1" xfId="0" applyNumberFormat="1" applyFill="1" applyBorder="1" applyAlignment="1">
      <alignment horizontal="center" vertical="center" wrapText="1"/>
    </xf>
    <xf numFmtId="172" fontId="0" fillId="0" borderId="1" xfId="0" applyNumberFormat="1" applyFont="1" applyFill="1" applyBorder="1" applyAlignment="1">
      <alignment horizontal="center" vertical="center" wrapText="1"/>
    </xf>
    <xf numFmtId="172" fontId="0" fillId="2" borderId="1" xfId="0" applyNumberFormat="1" applyFill="1" applyBorder="1" applyAlignment="1">
      <alignment horizontal="center" vertical="center" wrapText="1"/>
    </xf>
    <xf numFmtId="172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2" fontId="0" fillId="0" borderId="1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72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2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2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6" fillId="0" borderId="0" xfId="0" applyFont="1" applyAlignment="1">
      <alignment horizontal="center"/>
    </xf>
    <xf numFmtId="172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172" fontId="0" fillId="0" borderId="2" xfId="0" applyNumberFormat="1" applyFont="1" applyFill="1" applyBorder="1" applyAlignment="1">
      <alignment horizontal="center" vertical="center" wrapText="1"/>
    </xf>
    <xf numFmtId="172" fontId="0" fillId="0" borderId="4" xfId="0" applyNumberFormat="1" applyFont="1" applyFill="1" applyBorder="1" applyAlignment="1">
      <alignment horizontal="center" vertical="center" wrapText="1"/>
    </xf>
    <xf numFmtId="172" fontId="0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tabSelected="1" zoomScale="85" zoomScaleNormal="85" zoomScaleSheetLayoutView="84" zoomScalePageLayoutView="70" workbookViewId="0">
      <selection activeCell="N12" sqref="N12:O12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7109375" style="3" customWidth="1"/>
    <col min="6" max="6" width="14.28515625" style="3" customWidth="1"/>
    <col min="7" max="7" width="13.85546875" style="3" customWidth="1"/>
    <col min="8" max="8" width="13.5703125" style="3" hidden="1" customWidth="1"/>
    <col min="9" max="9" width="13.140625" style="3" hidden="1" customWidth="1"/>
    <col min="10" max="10" width="13.42578125" style="3" hidden="1" customWidth="1"/>
    <col min="11" max="11" width="11.7109375" style="3" hidden="1" customWidth="1"/>
    <col min="12" max="12" width="13.7109375" style="3" customWidth="1"/>
    <col min="13" max="13" width="9.42578125" style="2" customWidth="1"/>
    <col min="14" max="14" width="12.5703125" style="2" customWidth="1"/>
    <col min="15" max="15" width="10.28515625" style="2" customWidth="1"/>
    <col min="16" max="16" width="14.28515625" style="2" customWidth="1"/>
    <col min="17" max="17" width="13.28515625" style="3" customWidth="1"/>
    <col min="18" max="16384" width="9.140625" style="1"/>
  </cols>
  <sheetData>
    <row r="1" spans="1:17" x14ac:dyDescent="0.25">
      <c r="A1" s="39"/>
      <c r="B1" s="39"/>
      <c r="C1" s="39"/>
      <c r="D1" s="39"/>
      <c r="M1" s="39"/>
      <c r="N1" s="39"/>
      <c r="O1" s="39"/>
      <c r="P1" s="39"/>
      <c r="Q1" s="50" t="s">
        <v>42</v>
      </c>
    </row>
    <row r="2" spans="1:17" x14ac:dyDescent="0.25">
      <c r="A2" s="39"/>
      <c r="B2" s="39"/>
      <c r="C2" s="39"/>
      <c r="D2" s="39"/>
      <c r="M2" s="39"/>
      <c r="N2" s="39"/>
      <c r="O2" s="39"/>
      <c r="P2" s="39"/>
      <c r="Q2" s="50" t="s">
        <v>43</v>
      </c>
    </row>
    <row r="3" spans="1:17" x14ac:dyDescent="0.25">
      <c r="A3" s="39"/>
      <c r="B3" s="39"/>
      <c r="C3" s="39"/>
      <c r="D3" s="39"/>
      <c r="M3" s="39"/>
      <c r="N3" s="39"/>
      <c r="O3" s="39"/>
      <c r="P3" s="39"/>
      <c r="Q3" s="50" t="s">
        <v>49</v>
      </c>
    </row>
    <row r="4" spans="1:17" x14ac:dyDescent="0.25">
      <c r="A4" s="39"/>
      <c r="B4" s="39"/>
      <c r="C4" s="39"/>
      <c r="D4" s="39"/>
      <c r="M4" s="39"/>
      <c r="N4" s="39"/>
      <c r="O4" s="39"/>
      <c r="P4" s="39"/>
      <c r="Q4" s="50" t="s">
        <v>44</v>
      </c>
    </row>
    <row r="5" spans="1:17" x14ac:dyDescent="0.25">
      <c r="A5" s="39"/>
      <c r="B5" s="39"/>
      <c r="C5" s="39"/>
      <c r="D5" s="39"/>
      <c r="M5" s="39"/>
      <c r="N5" s="39"/>
      <c r="O5" s="39"/>
      <c r="P5" s="39"/>
      <c r="Q5" s="50" t="s">
        <v>45</v>
      </c>
    </row>
    <row r="6" spans="1:17" x14ac:dyDescent="0.25">
      <c r="A6" s="18"/>
      <c r="B6" s="18"/>
      <c r="C6" s="18"/>
      <c r="D6" s="18"/>
      <c r="M6" s="18"/>
      <c r="N6" s="18"/>
      <c r="O6" s="18"/>
      <c r="P6" s="18"/>
      <c r="Q6" s="50" t="s">
        <v>46</v>
      </c>
    </row>
    <row r="7" spans="1:17" x14ac:dyDescent="0.25">
      <c r="A7" s="18"/>
      <c r="B7" s="18"/>
      <c r="C7" s="18"/>
      <c r="D7" s="18"/>
      <c r="M7" s="18"/>
      <c r="N7" s="18"/>
      <c r="O7" s="18"/>
      <c r="P7" s="18"/>
    </row>
    <row r="8" spans="1:17" s="10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9"/>
      <c r="L8" s="9"/>
      <c r="M8" s="8"/>
      <c r="N8" s="8"/>
      <c r="O8" s="8"/>
      <c r="P8" s="8"/>
      <c r="Q8" s="11" t="s">
        <v>16</v>
      </c>
    </row>
    <row r="9" spans="1:17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9"/>
      <c r="L9" s="9"/>
      <c r="M9" s="8"/>
      <c r="N9" s="8"/>
      <c r="O9" s="8"/>
      <c r="P9" s="8"/>
      <c r="Q9" s="12" t="s">
        <v>21</v>
      </c>
    </row>
    <row r="10" spans="1:17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9"/>
      <c r="L10" s="9"/>
      <c r="M10" s="8"/>
      <c r="N10" s="8"/>
      <c r="O10" s="8"/>
      <c r="P10" s="8"/>
      <c r="Q10" s="12" t="s">
        <v>17</v>
      </c>
    </row>
    <row r="11" spans="1:17" s="10" customFormat="1" x14ac:dyDescent="0.25">
      <c r="A11" s="8"/>
      <c r="B11" s="8"/>
      <c r="C11" s="8"/>
      <c r="D11" s="8"/>
      <c r="E11" s="9"/>
      <c r="F11" s="9"/>
      <c r="G11" s="9"/>
      <c r="H11" s="9"/>
      <c r="I11" s="9"/>
      <c r="J11" s="9"/>
      <c r="K11" s="9"/>
      <c r="L11" s="9"/>
      <c r="M11" s="8"/>
      <c r="N11" s="8"/>
      <c r="O11" s="8"/>
      <c r="P11" s="8"/>
      <c r="Q11" s="9"/>
    </row>
    <row r="12" spans="1:17" s="10" customFormat="1" ht="28.9" customHeight="1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9"/>
      <c r="L12" s="9"/>
      <c r="M12" s="8"/>
      <c r="N12" s="41" t="s">
        <v>20</v>
      </c>
      <c r="O12" s="41"/>
      <c r="P12" s="8"/>
      <c r="Q12" s="4" t="s">
        <v>18</v>
      </c>
    </row>
    <row r="13" spans="1:17" ht="18.75" x14ac:dyDescent="0.25">
      <c r="Q13" s="5"/>
    </row>
    <row r="14" spans="1:17" ht="18.75" x14ac:dyDescent="0.25">
      <c r="B14" s="42" t="s">
        <v>19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5"/>
    </row>
    <row r="15" spans="1:17" hidden="1" x14ac:dyDescent="0.2">
      <c r="B15" s="23"/>
      <c r="C15" s="23"/>
      <c r="D15" s="43"/>
      <c r="E15" s="43"/>
      <c r="F15" s="43"/>
      <c r="G15" s="43"/>
      <c r="H15" s="43"/>
      <c r="I15" s="43"/>
      <c r="J15" s="43"/>
      <c r="K15" s="43"/>
      <c r="L15" s="43"/>
      <c r="M15" s="23"/>
      <c r="N15" s="23"/>
      <c r="O15" s="23"/>
      <c r="P15" s="23"/>
    </row>
    <row r="17" spans="1:17" s="8" customFormat="1" ht="51" customHeight="1" x14ac:dyDescent="0.25">
      <c r="A17" s="45" t="s">
        <v>14</v>
      </c>
      <c r="B17" s="46"/>
      <c r="C17" s="47">
        <f>SUMIF(Q20:Q29,"&gt;0")</f>
        <v>726702.41333333321</v>
      </c>
      <c r="D17" s="46"/>
      <c r="E17" s="15" t="s">
        <v>29</v>
      </c>
      <c r="F17" s="15" t="s">
        <v>30</v>
      </c>
      <c r="G17" s="15" t="s">
        <v>31</v>
      </c>
      <c r="H17" s="15"/>
      <c r="I17" s="15"/>
      <c r="J17" s="15"/>
      <c r="K17" s="28"/>
      <c r="L17" s="6"/>
      <c r="M17" s="7"/>
      <c r="N17" s="7"/>
      <c r="O17" s="7"/>
      <c r="P17" s="7"/>
      <c r="Q17" s="6"/>
    </row>
    <row r="18" spans="1:17" s="8" customFormat="1" ht="30" customHeight="1" x14ac:dyDescent="0.25">
      <c r="A18" s="40" t="s">
        <v>0</v>
      </c>
      <c r="B18" s="40" t="s">
        <v>1</v>
      </c>
      <c r="C18" s="40" t="s">
        <v>2</v>
      </c>
      <c r="D18" s="40"/>
      <c r="E18" s="6" t="s">
        <v>5</v>
      </c>
      <c r="F18" s="6" t="s">
        <v>7</v>
      </c>
      <c r="G18" s="14" t="s">
        <v>8</v>
      </c>
      <c r="H18" s="13" t="s">
        <v>22</v>
      </c>
      <c r="I18" s="13" t="s">
        <v>23</v>
      </c>
      <c r="J18" s="13" t="s">
        <v>25</v>
      </c>
      <c r="K18" s="13" t="s">
        <v>26</v>
      </c>
      <c r="L18" s="48" t="s">
        <v>15</v>
      </c>
      <c r="M18" s="40" t="s">
        <v>11</v>
      </c>
      <c r="N18" s="40" t="s">
        <v>12</v>
      </c>
      <c r="O18" s="40" t="s">
        <v>13</v>
      </c>
      <c r="P18" s="40" t="s">
        <v>9</v>
      </c>
      <c r="Q18" s="44" t="s">
        <v>10</v>
      </c>
    </row>
    <row r="19" spans="1:17" s="8" customFormat="1" ht="30" x14ac:dyDescent="0.25">
      <c r="A19" s="40"/>
      <c r="B19" s="40"/>
      <c r="C19" s="7" t="s">
        <v>3</v>
      </c>
      <c r="D19" s="7" t="s">
        <v>4</v>
      </c>
      <c r="E19" s="6" t="s">
        <v>6</v>
      </c>
      <c r="F19" s="6" t="s">
        <v>6</v>
      </c>
      <c r="G19" s="14" t="s">
        <v>6</v>
      </c>
      <c r="H19" s="14" t="s">
        <v>6</v>
      </c>
      <c r="I19" s="26" t="s">
        <v>6</v>
      </c>
      <c r="J19" s="26" t="s">
        <v>6</v>
      </c>
      <c r="K19" s="6" t="s">
        <v>6</v>
      </c>
      <c r="L19" s="49"/>
      <c r="M19" s="40"/>
      <c r="N19" s="40"/>
      <c r="O19" s="40"/>
      <c r="P19" s="40"/>
      <c r="Q19" s="44"/>
    </row>
    <row r="20" spans="1:17" s="8" customFormat="1" ht="32.25" customHeight="1" x14ac:dyDescent="0.25">
      <c r="A20" s="17">
        <v>1</v>
      </c>
      <c r="B20" s="36" t="s">
        <v>32</v>
      </c>
      <c r="C20" s="19" t="s">
        <v>28</v>
      </c>
      <c r="D20" s="19">
        <v>7000</v>
      </c>
      <c r="E20" s="13">
        <v>27.23</v>
      </c>
      <c r="F20" s="13">
        <v>30</v>
      </c>
      <c r="G20" s="13">
        <v>33.229999999999997</v>
      </c>
      <c r="H20" s="13"/>
      <c r="I20" s="13"/>
      <c r="J20" s="13"/>
      <c r="K20" s="13"/>
      <c r="L20" s="16">
        <f t="shared" ref="L20:L40" si="0">AVERAGE(E20:K20)</f>
        <v>30.153333333333336</v>
      </c>
      <c r="M20" s="17">
        <f t="shared" ref="M20:M38" si="1">COUNT(E20:K20)</f>
        <v>3</v>
      </c>
      <c r="N20" s="17">
        <f t="shared" ref="N20:N38" si="2">STDEV(E20:K20)</f>
        <v>3.0029374507860336</v>
      </c>
      <c r="O20" s="17">
        <f t="shared" ref="O20:O38" si="3">N20/L20*100</f>
        <v>9.9588905066969939</v>
      </c>
      <c r="P20" s="17" t="str">
        <f t="shared" ref="P20:P40" si="4">IF(O20&lt;33,"ОДНОРОДНЫЕ","НЕОДНОРОДНЫЕ")</f>
        <v>ОДНОРОДНЫЕ</v>
      </c>
      <c r="Q20" s="16">
        <f t="shared" ref="Q20:Q40" si="5">D20*L20</f>
        <v>211073.33333333334</v>
      </c>
    </row>
    <row r="21" spans="1:17" s="8" customFormat="1" ht="34.5" customHeight="1" x14ac:dyDescent="0.25">
      <c r="A21" s="17">
        <v>2</v>
      </c>
      <c r="B21" s="36" t="s">
        <v>33</v>
      </c>
      <c r="C21" s="19" t="s">
        <v>28</v>
      </c>
      <c r="D21" s="19">
        <v>10000</v>
      </c>
      <c r="E21" s="13">
        <v>31.05</v>
      </c>
      <c r="F21" s="13">
        <v>31.5</v>
      </c>
      <c r="G21" s="13">
        <v>40.33</v>
      </c>
      <c r="H21" s="13"/>
      <c r="I21" s="13"/>
      <c r="J21" s="13"/>
      <c r="K21" s="13"/>
      <c r="L21" s="34">
        <f t="shared" si="0"/>
        <v>34.293333333333329</v>
      </c>
      <c r="M21" s="35">
        <f t="shared" si="1"/>
        <v>3</v>
      </c>
      <c r="N21" s="35">
        <f t="shared" si="2"/>
        <v>5.2327462515712924</v>
      </c>
      <c r="O21" s="35">
        <f t="shared" si="3"/>
        <v>15.258785725810537</v>
      </c>
      <c r="P21" s="29" t="str">
        <f t="shared" si="4"/>
        <v>ОДНОРОДНЫЕ</v>
      </c>
      <c r="Q21" s="34">
        <f t="shared" si="5"/>
        <v>342933.33333333331</v>
      </c>
    </row>
    <row r="22" spans="1:17" s="8" customFormat="1" ht="31.5" customHeight="1" x14ac:dyDescent="0.25">
      <c r="A22" s="21">
        <v>3</v>
      </c>
      <c r="B22" s="36" t="s">
        <v>34</v>
      </c>
      <c r="C22" s="19" t="s">
        <v>28</v>
      </c>
      <c r="D22" s="19">
        <v>720</v>
      </c>
      <c r="E22" s="13">
        <v>33.35</v>
      </c>
      <c r="F22" s="13">
        <v>33.4</v>
      </c>
      <c r="G22" s="13">
        <v>46.29</v>
      </c>
      <c r="H22" s="13"/>
      <c r="I22" s="13"/>
      <c r="J22" s="13"/>
      <c r="K22" s="13"/>
      <c r="L22" s="34">
        <f t="shared" si="0"/>
        <v>37.68</v>
      </c>
      <c r="M22" s="35">
        <f t="shared" si="1"/>
        <v>3</v>
      </c>
      <c r="N22" s="35">
        <f t="shared" si="2"/>
        <v>7.4565206363289986</v>
      </c>
      <c r="O22" s="35">
        <f t="shared" si="3"/>
        <v>19.789067506180995</v>
      </c>
      <c r="P22" s="29" t="str">
        <f t="shared" si="4"/>
        <v>ОДНОРОДНЫЕ</v>
      </c>
      <c r="Q22" s="34">
        <f t="shared" si="5"/>
        <v>27129.599999999999</v>
      </c>
    </row>
    <row r="23" spans="1:17" s="8" customFormat="1" ht="33" customHeight="1" x14ac:dyDescent="0.25">
      <c r="A23" s="21">
        <v>4</v>
      </c>
      <c r="B23" s="36" t="s">
        <v>35</v>
      </c>
      <c r="C23" s="19" t="s">
        <v>28</v>
      </c>
      <c r="D23" s="19">
        <v>360</v>
      </c>
      <c r="E23" s="13">
        <v>16.239999999999998</v>
      </c>
      <c r="F23" s="13">
        <v>20.149999999999999</v>
      </c>
      <c r="G23" s="13">
        <v>19.82</v>
      </c>
      <c r="H23" s="13"/>
      <c r="I23" s="13"/>
      <c r="J23" s="13"/>
      <c r="K23" s="13"/>
      <c r="L23" s="34">
        <f t="shared" si="0"/>
        <v>18.736666666666668</v>
      </c>
      <c r="M23" s="35">
        <f t="shared" si="1"/>
        <v>3</v>
      </c>
      <c r="N23" s="35">
        <f t="shared" si="2"/>
        <v>2.1684633576183239</v>
      </c>
      <c r="O23" s="35">
        <f t="shared" si="3"/>
        <v>11.573367857774366</v>
      </c>
      <c r="P23" s="29" t="str">
        <f t="shared" si="4"/>
        <v>ОДНОРОДНЫЕ</v>
      </c>
      <c r="Q23" s="34">
        <f t="shared" si="5"/>
        <v>6745.2000000000007</v>
      </c>
    </row>
    <row r="24" spans="1:17" s="8" customFormat="1" ht="31.5" customHeight="1" x14ac:dyDescent="0.25">
      <c r="A24" s="21">
        <v>5</v>
      </c>
      <c r="B24" s="37" t="s">
        <v>36</v>
      </c>
      <c r="C24" s="19" t="s">
        <v>28</v>
      </c>
      <c r="D24" s="19">
        <v>96</v>
      </c>
      <c r="E24" s="13">
        <v>42.98</v>
      </c>
      <c r="F24" s="13">
        <v>44.15</v>
      </c>
      <c r="G24" s="13">
        <v>52.45</v>
      </c>
      <c r="H24" s="13"/>
      <c r="I24" s="13"/>
      <c r="J24" s="13"/>
      <c r="K24" s="13"/>
      <c r="L24" s="34">
        <f t="shared" si="0"/>
        <v>46.526666666666664</v>
      </c>
      <c r="M24" s="35">
        <f t="shared" si="1"/>
        <v>3</v>
      </c>
      <c r="N24" s="35">
        <f t="shared" si="2"/>
        <v>5.1630062302241475</v>
      </c>
      <c r="O24" s="35">
        <f t="shared" si="3"/>
        <v>11.096875405267548</v>
      </c>
      <c r="P24" s="29" t="str">
        <f t="shared" si="4"/>
        <v>ОДНОРОДНЫЕ</v>
      </c>
      <c r="Q24" s="34">
        <f t="shared" si="5"/>
        <v>4466.5599999999995</v>
      </c>
    </row>
    <row r="25" spans="1:17" s="8" customFormat="1" ht="34.5" customHeight="1" x14ac:dyDescent="0.25">
      <c r="A25" s="31">
        <v>6</v>
      </c>
      <c r="B25" s="37" t="s">
        <v>37</v>
      </c>
      <c r="C25" s="19" t="s">
        <v>28</v>
      </c>
      <c r="D25" s="19">
        <v>720</v>
      </c>
      <c r="E25" s="13">
        <v>39.57</v>
      </c>
      <c r="F25" s="13">
        <v>40.1</v>
      </c>
      <c r="G25" s="13">
        <v>48.29</v>
      </c>
      <c r="H25" s="13"/>
      <c r="I25" s="13"/>
      <c r="J25" s="13"/>
      <c r="K25" s="13"/>
      <c r="L25" s="34">
        <f t="shared" si="0"/>
        <v>42.653333333333336</v>
      </c>
      <c r="M25" s="35">
        <f t="shared" si="1"/>
        <v>3</v>
      </c>
      <c r="N25" s="35">
        <f t="shared" si="2"/>
        <v>4.8886842128872798</v>
      </c>
      <c r="O25" s="35">
        <f t="shared" si="3"/>
        <v>11.461435322492839</v>
      </c>
      <c r="P25" s="29" t="str">
        <f t="shared" si="4"/>
        <v>ОДНОРОДНЫЕ</v>
      </c>
      <c r="Q25" s="34">
        <f t="shared" si="5"/>
        <v>30710.400000000001</v>
      </c>
    </row>
    <row r="26" spans="1:17" s="8" customFormat="1" ht="35.25" customHeight="1" x14ac:dyDescent="0.25">
      <c r="A26" s="31">
        <v>7</v>
      </c>
      <c r="B26" s="37" t="s">
        <v>38</v>
      </c>
      <c r="C26" s="19" t="s">
        <v>28</v>
      </c>
      <c r="D26" s="19">
        <v>2000</v>
      </c>
      <c r="E26" s="13">
        <v>33.22</v>
      </c>
      <c r="F26" s="13">
        <v>34.07</v>
      </c>
      <c r="G26" s="13">
        <v>40.53</v>
      </c>
      <c r="H26" s="13"/>
      <c r="I26" s="13"/>
      <c r="J26" s="13"/>
      <c r="K26" s="13"/>
      <c r="L26" s="34">
        <f t="shared" si="0"/>
        <v>35.94</v>
      </c>
      <c r="M26" s="35">
        <f t="shared" si="1"/>
        <v>3</v>
      </c>
      <c r="N26" s="35">
        <f t="shared" si="2"/>
        <v>3.9977118455436487</v>
      </c>
      <c r="O26" s="35">
        <f t="shared" si="3"/>
        <v>11.123293949759736</v>
      </c>
      <c r="P26" s="29" t="str">
        <f t="shared" si="4"/>
        <v>ОДНОРОДНЫЕ</v>
      </c>
      <c r="Q26" s="34">
        <f t="shared" si="5"/>
        <v>71880</v>
      </c>
    </row>
    <row r="27" spans="1:17" s="10" customFormat="1" ht="36" customHeight="1" x14ac:dyDescent="0.25">
      <c r="A27" s="24">
        <v>8</v>
      </c>
      <c r="B27" s="37" t="s">
        <v>39</v>
      </c>
      <c r="C27" s="19" t="s">
        <v>28</v>
      </c>
      <c r="D27" s="19">
        <v>600</v>
      </c>
      <c r="E27" s="13">
        <v>43.21</v>
      </c>
      <c r="F27" s="13">
        <v>44.81</v>
      </c>
      <c r="G27" s="13">
        <v>52.73</v>
      </c>
      <c r="H27" s="13"/>
      <c r="I27" s="13"/>
      <c r="J27" s="13"/>
      <c r="K27" s="13"/>
      <c r="L27" s="34">
        <f t="shared" si="0"/>
        <v>46.916666666666664</v>
      </c>
      <c r="M27" s="35">
        <f t="shared" si="1"/>
        <v>3</v>
      </c>
      <c r="N27" s="35">
        <f t="shared" si="2"/>
        <v>5.0976595937089906</v>
      </c>
      <c r="O27" s="35">
        <f t="shared" si="3"/>
        <v>10.865349045205665</v>
      </c>
      <c r="P27" s="29" t="str">
        <f t="shared" si="4"/>
        <v>ОДНОРОДНЫЕ</v>
      </c>
      <c r="Q27" s="34">
        <f t="shared" si="5"/>
        <v>28150</v>
      </c>
    </row>
    <row r="28" spans="1:17" s="10" customFormat="1" ht="66.75" customHeight="1" x14ac:dyDescent="0.25">
      <c r="A28" s="31">
        <v>9</v>
      </c>
      <c r="B28" s="36" t="s">
        <v>40</v>
      </c>
      <c r="C28" s="19" t="s">
        <v>28</v>
      </c>
      <c r="D28" s="19">
        <v>24</v>
      </c>
      <c r="E28" s="13">
        <v>43.2</v>
      </c>
      <c r="F28" s="13">
        <v>44.38</v>
      </c>
      <c r="G28" s="13">
        <v>52.71</v>
      </c>
      <c r="H28" s="13"/>
      <c r="I28" s="13"/>
      <c r="J28" s="13"/>
      <c r="K28" s="13"/>
      <c r="L28" s="34">
        <f t="shared" si="0"/>
        <v>46.763333333333343</v>
      </c>
      <c r="M28" s="35">
        <f t="shared" si="1"/>
        <v>3</v>
      </c>
      <c r="N28" s="35">
        <f t="shared" si="2"/>
        <v>5.1836505797876971</v>
      </c>
      <c r="O28" s="35">
        <f t="shared" si="3"/>
        <v>11.084861172829916</v>
      </c>
      <c r="P28" s="29" t="str">
        <f t="shared" si="4"/>
        <v>ОДНОРОДНЫЕ</v>
      </c>
      <c r="Q28" s="34">
        <f t="shared" si="5"/>
        <v>1122.3200000000002</v>
      </c>
    </row>
    <row r="29" spans="1:17" s="10" customFormat="1" ht="83.25" customHeight="1" x14ac:dyDescent="0.25">
      <c r="A29" s="22">
        <v>10</v>
      </c>
      <c r="B29" s="36" t="s">
        <v>41</v>
      </c>
      <c r="C29" s="19" t="s">
        <v>24</v>
      </c>
      <c r="D29" s="19">
        <v>50</v>
      </c>
      <c r="E29" s="13">
        <v>34.5</v>
      </c>
      <c r="F29" s="13">
        <v>50</v>
      </c>
      <c r="G29" s="13">
        <v>65</v>
      </c>
      <c r="H29" s="13"/>
      <c r="I29" s="13"/>
      <c r="J29" s="13"/>
      <c r="K29" s="13"/>
      <c r="L29" s="34">
        <f t="shared" si="0"/>
        <v>49.833333333333336</v>
      </c>
      <c r="M29" s="35">
        <f t="shared" si="1"/>
        <v>3</v>
      </c>
      <c r="N29" s="35">
        <f t="shared" si="2"/>
        <v>15.250683044812567</v>
      </c>
      <c r="O29" s="35">
        <f t="shared" si="3"/>
        <v>30.603377347449968</v>
      </c>
      <c r="P29" s="29" t="str">
        <f t="shared" si="4"/>
        <v>ОДНОРОДНЫЕ</v>
      </c>
      <c r="Q29" s="34">
        <f t="shared" si="5"/>
        <v>2491.666666666667</v>
      </c>
    </row>
    <row r="30" spans="1:17" s="10" customFormat="1" ht="35.25" hidden="1" customHeight="1" x14ac:dyDescent="0.25">
      <c r="A30" s="22">
        <v>11</v>
      </c>
      <c r="B30" s="37"/>
      <c r="C30" s="19"/>
      <c r="D30" s="19"/>
      <c r="E30" s="13"/>
      <c r="F30" s="13"/>
      <c r="G30" s="13"/>
      <c r="H30" s="13"/>
      <c r="I30" s="13"/>
      <c r="J30" s="13"/>
      <c r="K30" s="13"/>
      <c r="L30" s="34" t="e">
        <f t="shared" si="0"/>
        <v>#DIV/0!</v>
      </c>
      <c r="M30" s="35">
        <f t="shared" si="1"/>
        <v>0</v>
      </c>
      <c r="N30" s="35" t="e">
        <f t="shared" si="2"/>
        <v>#DIV/0!</v>
      </c>
      <c r="O30" s="35" t="e">
        <f t="shared" si="3"/>
        <v>#DIV/0!</v>
      </c>
      <c r="P30" s="29" t="e">
        <f t="shared" si="4"/>
        <v>#DIV/0!</v>
      </c>
      <c r="Q30" s="34" t="e">
        <f t="shared" si="5"/>
        <v>#DIV/0!</v>
      </c>
    </row>
    <row r="31" spans="1:17" s="20" customFormat="1" ht="65.25" hidden="1" customHeight="1" x14ac:dyDescent="0.25">
      <c r="A31" s="22">
        <v>12</v>
      </c>
      <c r="B31" s="36"/>
      <c r="C31" s="19"/>
      <c r="D31" s="19"/>
      <c r="E31" s="13"/>
      <c r="F31" s="13"/>
      <c r="G31" s="13"/>
      <c r="H31" s="13"/>
      <c r="I31" s="13"/>
      <c r="J31" s="13"/>
      <c r="K31" s="13"/>
      <c r="L31" s="34" t="e">
        <f t="shared" si="0"/>
        <v>#DIV/0!</v>
      </c>
      <c r="M31" s="35">
        <f t="shared" si="1"/>
        <v>0</v>
      </c>
      <c r="N31" s="35" t="e">
        <f t="shared" si="2"/>
        <v>#DIV/0!</v>
      </c>
      <c r="O31" s="35" t="e">
        <f t="shared" si="3"/>
        <v>#DIV/0!</v>
      </c>
      <c r="P31" s="29" t="e">
        <f t="shared" si="4"/>
        <v>#DIV/0!</v>
      </c>
      <c r="Q31" s="34" t="e">
        <f t="shared" si="5"/>
        <v>#DIV/0!</v>
      </c>
    </row>
    <row r="32" spans="1:17" ht="39.75" hidden="1" customHeight="1" x14ac:dyDescent="0.25">
      <c r="A32" s="22">
        <v>13</v>
      </c>
      <c r="B32" s="36"/>
      <c r="C32" s="19"/>
      <c r="D32" s="19"/>
      <c r="E32" s="13"/>
      <c r="F32" s="13"/>
      <c r="G32" s="13"/>
      <c r="H32" s="13"/>
      <c r="I32" s="13"/>
      <c r="J32" s="13"/>
      <c r="K32" s="13"/>
      <c r="L32" s="34" t="e">
        <f t="shared" si="0"/>
        <v>#DIV/0!</v>
      </c>
      <c r="M32" s="35">
        <f t="shared" si="1"/>
        <v>0</v>
      </c>
      <c r="N32" s="35" t="e">
        <f t="shared" si="2"/>
        <v>#DIV/0!</v>
      </c>
      <c r="O32" s="35" t="e">
        <f t="shared" si="3"/>
        <v>#DIV/0!</v>
      </c>
      <c r="P32" s="29" t="e">
        <f t="shared" si="4"/>
        <v>#DIV/0!</v>
      </c>
      <c r="Q32" s="34" t="e">
        <f t="shared" si="5"/>
        <v>#DIV/0!</v>
      </c>
    </row>
    <row r="33" spans="1:17" ht="69.75" hidden="1" customHeight="1" x14ac:dyDescent="0.25">
      <c r="A33" s="29">
        <v>14</v>
      </c>
      <c r="B33" s="36"/>
      <c r="C33" s="19" t="s">
        <v>24</v>
      </c>
      <c r="D33" s="19"/>
      <c r="E33" s="13"/>
      <c r="F33" s="13"/>
      <c r="G33" s="13"/>
      <c r="H33" s="13"/>
      <c r="I33" s="13"/>
      <c r="J33" s="13"/>
      <c r="K33" s="13"/>
      <c r="L33" s="34" t="e">
        <f t="shared" si="0"/>
        <v>#DIV/0!</v>
      </c>
      <c r="M33" s="29">
        <f t="shared" si="1"/>
        <v>0</v>
      </c>
      <c r="N33" s="29" t="e">
        <f t="shared" si="2"/>
        <v>#DIV/0!</v>
      </c>
      <c r="O33" s="29" t="e">
        <f t="shared" si="3"/>
        <v>#DIV/0!</v>
      </c>
      <c r="P33" s="29" t="e">
        <f t="shared" si="4"/>
        <v>#DIV/0!</v>
      </c>
      <c r="Q33" s="30" t="e">
        <f t="shared" si="5"/>
        <v>#DIV/0!</v>
      </c>
    </row>
    <row r="34" spans="1:17" ht="53.25" hidden="1" customHeight="1" x14ac:dyDescent="0.25">
      <c r="A34" s="29"/>
      <c r="B34" s="19"/>
      <c r="C34" s="19" t="s">
        <v>24</v>
      </c>
      <c r="D34" s="19"/>
      <c r="E34" s="13"/>
      <c r="F34" s="13"/>
      <c r="G34" s="13"/>
      <c r="H34" s="13"/>
      <c r="I34" s="13"/>
      <c r="J34" s="13"/>
      <c r="K34" s="13"/>
      <c r="L34" s="34" t="e">
        <f t="shared" si="0"/>
        <v>#DIV/0!</v>
      </c>
      <c r="M34" s="29">
        <f t="shared" si="1"/>
        <v>0</v>
      </c>
      <c r="N34" s="29" t="e">
        <f t="shared" si="2"/>
        <v>#DIV/0!</v>
      </c>
      <c r="O34" s="29" t="e">
        <f t="shared" si="3"/>
        <v>#DIV/0!</v>
      </c>
      <c r="P34" s="29" t="e">
        <f t="shared" si="4"/>
        <v>#DIV/0!</v>
      </c>
      <c r="Q34" s="30" t="e">
        <f t="shared" si="5"/>
        <v>#DIV/0!</v>
      </c>
    </row>
    <row r="35" spans="1:17" ht="39.75" hidden="1" customHeight="1" x14ac:dyDescent="0.25">
      <c r="A35" s="29"/>
      <c r="B35" s="32"/>
      <c r="C35" s="19" t="s">
        <v>24</v>
      </c>
      <c r="D35" s="19"/>
      <c r="E35" s="13"/>
      <c r="F35" s="13"/>
      <c r="G35" s="13"/>
      <c r="H35" s="13"/>
      <c r="I35" s="13"/>
      <c r="J35" s="13"/>
      <c r="K35" s="13"/>
      <c r="L35" s="34" t="e">
        <f t="shared" si="0"/>
        <v>#DIV/0!</v>
      </c>
      <c r="M35" s="29">
        <f t="shared" si="1"/>
        <v>0</v>
      </c>
      <c r="N35" s="29" t="e">
        <f t="shared" si="2"/>
        <v>#DIV/0!</v>
      </c>
      <c r="O35" s="29" t="e">
        <f t="shared" si="3"/>
        <v>#DIV/0!</v>
      </c>
      <c r="P35" s="29" t="e">
        <f t="shared" si="4"/>
        <v>#DIV/0!</v>
      </c>
      <c r="Q35" s="30" t="e">
        <f t="shared" si="5"/>
        <v>#DIV/0!</v>
      </c>
    </row>
    <row r="36" spans="1:17" ht="39.75" hidden="1" customHeight="1" x14ac:dyDescent="0.25">
      <c r="A36" s="31"/>
      <c r="B36" s="33"/>
      <c r="C36" s="19" t="s">
        <v>24</v>
      </c>
      <c r="D36" s="19"/>
      <c r="E36" s="13"/>
      <c r="F36" s="13"/>
      <c r="G36" s="13"/>
      <c r="H36" s="13"/>
      <c r="I36" s="13"/>
      <c r="J36" s="13"/>
      <c r="K36" s="13"/>
      <c r="L36" s="34" t="e">
        <f t="shared" si="0"/>
        <v>#DIV/0!</v>
      </c>
      <c r="M36" s="29">
        <f t="shared" si="1"/>
        <v>0</v>
      </c>
      <c r="N36" s="29" t="e">
        <f t="shared" si="2"/>
        <v>#DIV/0!</v>
      </c>
      <c r="O36" s="29" t="e">
        <f t="shared" si="3"/>
        <v>#DIV/0!</v>
      </c>
      <c r="P36" s="29" t="e">
        <f t="shared" si="4"/>
        <v>#DIV/0!</v>
      </c>
      <c r="Q36" s="30" t="e">
        <f t="shared" si="5"/>
        <v>#DIV/0!</v>
      </c>
    </row>
    <row r="37" spans="1:17" ht="50.25" hidden="1" customHeight="1" x14ac:dyDescent="0.25">
      <c r="A37" s="31"/>
      <c r="B37" s="32"/>
      <c r="C37" s="19" t="s">
        <v>24</v>
      </c>
      <c r="D37" s="19"/>
      <c r="E37" s="13"/>
      <c r="F37" s="13"/>
      <c r="G37" s="13"/>
      <c r="H37" s="13"/>
      <c r="I37" s="13"/>
      <c r="J37" s="13"/>
      <c r="K37" s="13"/>
      <c r="L37" s="34" t="e">
        <f t="shared" si="0"/>
        <v>#DIV/0!</v>
      </c>
      <c r="M37" s="29">
        <f t="shared" si="1"/>
        <v>0</v>
      </c>
      <c r="N37" s="29" t="e">
        <f t="shared" si="2"/>
        <v>#DIV/0!</v>
      </c>
      <c r="O37" s="29" t="e">
        <f t="shared" si="3"/>
        <v>#DIV/0!</v>
      </c>
      <c r="P37" s="29" t="e">
        <f t="shared" si="4"/>
        <v>#DIV/0!</v>
      </c>
      <c r="Q37" s="30" t="e">
        <f t="shared" si="5"/>
        <v>#DIV/0!</v>
      </c>
    </row>
    <row r="38" spans="1:17" ht="42.75" hidden="1" customHeight="1" x14ac:dyDescent="0.25">
      <c r="A38" s="31"/>
      <c r="B38" s="33"/>
      <c r="C38" s="19" t="s">
        <v>24</v>
      </c>
      <c r="D38" s="19"/>
      <c r="E38" s="13"/>
      <c r="F38" s="13"/>
      <c r="G38" s="13"/>
      <c r="H38" s="13"/>
      <c r="I38" s="13"/>
      <c r="J38" s="13"/>
      <c r="K38" s="13"/>
      <c r="L38" s="34" t="e">
        <f t="shared" si="0"/>
        <v>#DIV/0!</v>
      </c>
      <c r="M38" s="29">
        <f t="shared" si="1"/>
        <v>0</v>
      </c>
      <c r="N38" s="29" t="e">
        <f t="shared" si="2"/>
        <v>#DIV/0!</v>
      </c>
      <c r="O38" s="29" t="e">
        <f t="shared" si="3"/>
        <v>#DIV/0!</v>
      </c>
      <c r="P38" s="29" t="e">
        <f t="shared" si="4"/>
        <v>#DIV/0!</v>
      </c>
      <c r="Q38" s="30" t="e">
        <f t="shared" si="5"/>
        <v>#DIV/0!</v>
      </c>
    </row>
    <row r="39" spans="1:17" hidden="1" x14ac:dyDescent="0.25">
      <c r="A39" s="25"/>
      <c r="B39" s="27"/>
      <c r="C39" s="19" t="s">
        <v>24</v>
      </c>
      <c r="D39" s="19"/>
      <c r="E39" s="13"/>
      <c r="F39" s="13"/>
      <c r="G39" s="13"/>
      <c r="H39" s="13"/>
      <c r="I39" s="13"/>
      <c r="J39" s="13"/>
      <c r="K39" s="13"/>
      <c r="L39" s="34" t="e">
        <f t="shared" si="0"/>
        <v>#DIV/0!</v>
      </c>
      <c r="M39" s="25">
        <f>COUNT(E39:K39)</f>
        <v>0</v>
      </c>
      <c r="N39" s="25" t="e">
        <f>STDEV(E39:K39)</f>
        <v>#DIV/0!</v>
      </c>
      <c r="O39" s="25" t="e">
        <f>N39/L39*100</f>
        <v>#DIV/0!</v>
      </c>
      <c r="P39" s="25" t="e">
        <f t="shared" si="4"/>
        <v>#DIV/0!</v>
      </c>
      <c r="Q39" s="30" t="e">
        <f t="shared" si="5"/>
        <v>#DIV/0!</v>
      </c>
    </row>
    <row r="40" spans="1:17" hidden="1" x14ac:dyDescent="0.25">
      <c r="A40" s="25"/>
      <c r="B40" s="19"/>
      <c r="C40" s="19" t="s">
        <v>24</v>
      </c>
      <c r="D40" s="19"/>
      <c r="E40" s="13"/>
      <c r="F40" s="13"/>
      <c r="G40" s="13"/>
      <c r="H40" s="13"/>
      <c r="I40" s="13"/>
      <c r="J40" s="13"/>
      <c r="K40" s="13"/>
      <c r="L40" s="34" t="e">
        <f t="shared" si="0"/>
        <v>#DIV/0!</v>
      </c>
      <c r="M40" s="25">
        <f>COUNT(E40:K40)</f>
        <v>0</v>
      </c>
      <c r="N40" s="25" t="e">
        <f>STDEV(E40:K40)</f>
        <v>#DIV/0!</v>
      </c>
      <c r="O40" s="25" t="e">
        <f>N40/L40*100</f>
        <v>#DIV/0!</v>
      </c>
      <c r="P40" s="25" t="e">
        <f t="shared" si="4"/>
        <v>#DIV/0!</v>
      </c>
      <c r="Q40" s="30" t="e">
        <f t="shared" si="5"/>
        <v>#DIV/0!</v>
      </c>
    </row>
    <row r="42" spans="1:17" ht="30" customHeight="1" x14ac:dyDescent="0.25">
      <c r="A42" s="51" t="s">
        <v>47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</row>
    <row r="43" spans="1:17" ht="30.75" customHeight="1" x14ac:dyDescent="0.25">
      <c r="A43" s="52" t="s">
        <v>27</v>
      </c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</row>
    <row r="44" spans="1:17" x14ac:dyDescent="0.25">
      <c r="A44" s="38"/>
      <c r="B44" s="38"/>
      <c r="C44" s="38"/>
      <c r="D44" s="38"/>
      <c r="E44" s="4"/>
      <c r="F44" s="4"/>
      <c r="G44" s="4"/>
      <c r="H44" s="4"/>
      <c r="I44" s="4"/>
      <c r="J44" s="4"/>
      <c r="K44" s="38"/>
      <c r="L44" s="38"/>
      <c r="M44" s="38"/>
      <c r="N44" s="38"/>
      <c r="O44" s="4"/>
    </row>
    <row r="45" spans="1:17" x14ac:dyDescent="0.25">
      <c r="A45" s="52" t="s">
        <v>48</v>
      </c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</row>
  </sheetData>
  <mergeCells count="17">
    <mergeCell ref="A45:O45"/>
    <mergeCell ref="A42:Q42"/>
    <mergeCell ref="A43:Q43"/>
    <mergeCell ref="Q18:Q19"/>
    <mergeCell ref="A17:B17"/>
    <mergeCell ref="C17:D17"/>
    <mergeCell ref="L18:L19"/>
    <mergeCell ref="M18:M19"/>
    <mergeCell ref="N18:N19"/>
    <mergeCell ref="O18:O19"/>
    <mergeCell ref="P18:P19"/>
    <mergeCell ref="A18:A19"/>
    <mergeCell ref="B18:B19"/>
    <mergeCell ref="C18:D18"/>
    <mergeCell ref="N12:O12"/>
    <mergeCell ref="B14:P14"/>
    <mergeCell ref="D15:L15"/>
  </mergeCells>
  <conditionalFormatting sqref="P20:P38">
    <cfRule type="containsText" dxfId="11" priority="34" operator="containsText" text="НЕ">
      <formula>NOT(ISERROR(SEARCH("НЕ",P20)))</formula>
    </cfRule>
    <cfRule type="containsText" dxfId="10" priority="35" operator="containsText" text="ОДНОРОДНЫЕ">
      <formula>NOT(ISERROR(SEARCH("ОДНОРОДНЫЕ",P20)))</formula>
    </cfRule>
    <cfRule type="containsText" dxfId="9" priority="36" operator="containsText" text="НЕОДНОРОДНЫЕ">
      <formula>NOT(ISERROR(SEARCH("НЕОДНОРОДНЫЕ",P20)))</formula>
    </cfRule>
  </conditionalFormatting>
  <conditionalFormatting sqref="P20:P38">
    <cfRule type="containsText" dxfId="8" priority="31" operator="containsText" text="НЕОДНОРОДНЫЕ">
      <formula>NOT(ISERROR(SEARCH("НЕОДНОРОДНЫЕ",P20)))</formula>
    </cfRule>
    <cfRule type="containsText" dxfId="7" priority="32" operator="containsText" text="ОДНОРОДНЫЕ">
      <formula>NOT(ISERROR(SEARCH("ОДНОРОДНЫЕ",P20)))</formula>
    </cfRule>
    <cfRule type="containsText" dxfId="6" priority="33" operator="containsText" text="НЕОДНОРОДНЫЕ">
      <formula>NOT(ISERROR(SEARCH("НЕОДНОРОДНЫЕ",P20)))</formula>
    </cfRule>
  </conditionalFormatting>
  <conditionalFormatting sqref="P39:P40">
    <cfRule type="containsText" dxfId="5" priority="4" operator="containsText" text="НЕ">
      <formula>NOT(ISERROR(SEARCH("НЕ",P39)))</formula>
    </cfRule>
    <cfRule type="containsText" dxfId="4" priority="5" operator="containsText" text="ОДНОРОДНЫЕ">
      <formula>NOT(ISERROR(SEARCH("ОДНОРОДНЫЕ",P39)))</formula>
    </cfRule>
    <cfRule type="containsText" dxfId="3" priority="6" operator="containsText" text="НЕОДНОРОДНЫЕ">
      <formula>NOT(ISERROR(SEARCH("НЕОДНОРОДНЫЕ",P39)))</formula>
    </cfRule>
  </conditionalFormatting>
  <conditionalFormatting sqref="P39:P40">
    <cfRule type="containsText" dxfId="2" priority="1" operator="containsText" text="НЕОДНОРОДНЫЕ">
      <formula>NOT(ISERROR(SEARCH("НЕОДНОРОДНЫЕ",P39)))</formula>
    </cfRule>
    <cfRule type="containsText" dxfId="1" priority="2" operator="containsText" text="ОДНОРОДНЫЕ">
      <formula>NOT(ISERROR(SEARCH("ОДНОРОДНЫЕ",P39)))</formula>
    </cfRule>
    <cfRule type="containsText" dxfId="0" priority="3" operator="containsText" text="НЕОДНОРОДНЫЕ">
      <formula>NOT(ISERROR(SEARCH("НЕОДНОРОДНЫЕ",P39)))</formula>
    </cfRule>
  </conditionalFormatting>
  <pageMargins left="0.31496062992125984" right="0.19685039370078741" top="0.35433070866141736" bottom="0.35433070866141736" header="0.11811023622047245" footer="0.11811023622047245"/>
  <pageSetup paperSize="9" scale="6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Лист3</vt:lpstr>
      <vt:lpstr>Лист2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2022-12-02T08:45:13Z</dcterms:modified>
</cp:coreProperties>
</file>