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M20" i="1" s="1"/>
  <c r="N20" i="1" s="1"/>
  <c r="L21" i="1"/>
  <c r="L22" i="1"/>
  <c r="M22" i="1" s="1"/>
  <c r="N22" i="1" s="1"/>
  <c r="L23" i="1"/>
  <c r="M23" i="1" s="1"/>
  <c r="N23" i="1" s="1"/>
  <c r="L24" i="1"/>
  <c r="M24" i="1" s="1"/>
  <c r="N24" i="1" s="1"/>
  <c r="L25" i="1"/>
  <c r="M25" i="1" s="1"/>
  <c r="N25" i="1" s="1"/>
  <c r="L26" i="1"/>
  <c r="M26" i="1" s="1"/>
  <c r="N26" i="1" s="1"/>
  <c r="L27" i="1"/>
  <c r="M27" i="1" s="1"/>
  <c r="N27" i="1" s="1"/>
  <c r="L28" i="1"/>
  <c r="M28" i="1" s="1"/>
  <c r="N28" i="1" s="1"/>
  <c r="L29" i="1"/>
  <c r="M29" i="1" s="1"/>
  <c r="N29" i="1" s="1"/>
  <c r="K20" i="1"/>
  <c r="K21" i="1"/>
  <c r="K22" i="1"/>
  <c r="K23" i="1"/>
  <c r="K24" i="1"/>
  <c r="K25" i="1"/>
  <c r="K26" i="1"/>
  <c r="K27" i="1"/>
  <c r="K28" i="1"/>
  <c r="K29" i="1"/>
  <c r="J20" i="1"/>
  <c r="O20" i="1" s="1"/>
  <c r="J21" i="1"/>
  <c r="M21" i="1" s="1"/>
  <c r="N21" i="1" s="1"/>
  <c r="J22" i="1"/>
  <c r="O22" i="1" s="1"/>
  <c r="J23" i="1"/>
  <c r="O23" i="1" s="1"/>
  <c r="J24" i="1"/>
  <c r="O24" i="1" s="1"/>
  <c r="J25" i="1"/>
  <c r="O25" i="1" s="1"/>
  <c r="J26" i="1"/>
  <c r="O26" i="1" s="1"/>
  <c r="J27" i="1"/>
  <c r="O27" i="1" s="1"/>
  <c r="J28" i="1"/>
  <c r="O28" i="1" s="1"/>
  <c r="J29" i="1"/>
  <c r="O29" i="1" s="1"/>
  <c r="L30" i="1"/>
  <c r="M30" i="1" s="1"/>
  <c r="N30" i="1" s="1"/>
  <c r="K30" i="1"/>
  <c r="J30" i="1"/>
  <c r="O30" i="1" s="1"/>
  <c r="J19" i="1"/>
  <c r="O19" i="1" s="1"/>
  <c r="L19" i="1"/>
  <c r="M19" i="1" s="1"/>
  <c r="N19" i="1" s="1"/>
  <c r="K19" i="1"/>
  <c r="C16" i="1" l="1"/>
  <c r="O21" i="1"/>
</calcChain>
</file>

<file path=xl/sharedStrings.xml><?xml version="1.0" encoding="utf-8"?>
<sst xmlns="http://schemas.openxmlformats.org/spreadsheetml/2006/main" count="57" uniqueCount="44">
  <si>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</si>
  <si>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</si>
  <si>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</si>
  <si>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</si>
  <si>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</si>
  <si>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</si>
  <si>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</si>
  <si>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</si>
  <si>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</si>
  <si>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</si>
  <si>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</si>
  <si>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</si>
  <si>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</si>
  <si>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</si>
  <si>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</si>
  <si>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</si>
  <si>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</si>
  <si>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</si>
  <si>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</si>
  <si>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</si>
  <si>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</si>
  <si>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</si>
  <si>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</si>
  <si>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</si>
  <si>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</si>
  <si>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уп.</t>
  </si>
  <si>
    <t>шт.</t>
  </si>
  <si>
    <t>Парафин жидкий масло для приема внутрь 100 мл флакон №1</t>
  </si>
  <si>
    <t>фл.</t>
  </si>
  <si>
    <t>Гидрокортизон мазь для наружного применеия 1% 15г №1</t>
  </si>
  <si>
    <t>КП вх.№6286-11/22 от 22.11.2022</t>
  </si>
  <si>
    <t>КП вх.№6287-11/22 от 22.11.2022</t>
  </si>
  <si>
    <t>КП вх.№6288-11/22 от 22.11.2022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</si>
  <si>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</si>
  <si>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Диоксометилтетрагидропиримидин+Хлорамфеникол  мазь для наружного применения 40 г №1
</t>
  </si>
  <si>
    <t>Бензокаин + Борная кислота + Облепихи масло + Хлорамфеникол аэрозоль 80 г №1</t>
  </si>
  <si>
    <t>Декспантенол  мазь для наружного применения 5% 25 г- туба №1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</si>
  <si>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</si>
  <si>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</si>
  <si>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</si>
  <si>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</si>
  <si>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262-22</t>
  </si>
  <si>
    <t>на поставку  лекарственных препаратов для лечения заболеваний кожи путем путем запроса котировок</t>
  </si>
  <si>
    <t>Начальная (максимальная) цена договора устанавливается в размере 101 449 (сто одна тысяча четыреста сорок пять) рублей 55 копеек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</si>
</sst>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4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5" xfId="0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Alignment="1"/>
    <xf numFmtId="0" fontId="0" fillId="0" borderId="2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R31" sqref="R31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6" width="14.7109375" style="3" customWidth="1"/>
    <col min="7" max="7" width="13.140625" style="3" customWidth="1"/>
    <col min="8" max="8" width="13.85546875" style="3" hidden="1" customWidth="1"/>
    <col min="9" max="9" width="14.42578125" style="3" hidden="1" customWidth="1"/>
    <col min="10" max="10" width="10.570312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40"/>
      <c r="B1" s="40"/>
      <c r="C1" s="40"/>
      <c r="D1" s="40"/>
      <c r="K1" s="40"/>
      <c r="L1" s="40"/>
      <c r="M1" s="40"/>
      <c r="N1" s="40"/>
      <c r="O1" s="54" t="s">
        <v>37</v>
      </c>
    </row>
    <row r="2" spans="1:15" x14ac:dyDescent="0.25">
      <c r="A2" s="40"/>
      <c r="B2" s="40"/>
      <c r="C2" s="40"/>
      <c r="D2" s="40"/>
      <c r="K2" s="40"/>
      <c r="L2" s="40"/>
      <c r="M2" s="40"/>
      <c r="N2" s="40"/>
      <c r="O2" s="54" t="s">
        <v>38</v>
      </c>
    </row>
    <row r="3" spans="1:15" x14ac:dyDescent="0.25">
      <c r="A3" s="40"/>
      <c r="B3" s="40"/>
      <c r="C3" s="40"/>
      <c r="D3" s="40"/>
      <c r="K3" s="40"/>
      <c r="L3" s="40"/>
      <c r="M3" s="40"/>
      <c r="N3" s="40"/>
      <c r="O3" s="54" t="s">
        <v>42</v>
      </c>
    </row>
    <row r="4" spans="1:15" x14ac:dyDescent="0.25">
      <c r="A4" s="40"/>
      <c r="B4" s="40"/>
      <c r="C4" s="40"/>
      <c r="D4" s="40"/>
      <c r="K4" s="40"/>
      <c r="L4" s="40"/>
      <c r="M4" s="40"/>
      <c r="N4" s="40"/>
      <c r="O4" s="54" t="s">
        <v>39</v>
      </c>
    </row>
    <row r="5" spans="1:15" x14ac:dyDescent="0.25">
      <c r="A5" s="40"/>
      <c r="B5" s="40"/>
      <c r="C5" s="40"/>
      <c r="D5" s="40"/>
      <c r="K5" s="40"/>
      <c r="L5" s="40"/>
      <c r="M5" s="40"/>
      <c r="N5" s="40"/>
      <c r="O5" s="54" t="s">
        <v>40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  <c r="O6" s="54" t="s">
        <v>41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41" t="s">
        <v>20</v>
      </c>
      <c r="M12" s="41"/>
      <c r="N12" s="8"/>
      <c r="O12" s="4" t="s">
        <v>18</v>
      </c>
    </row>
    <row r="13" spans="1:15" ht="18.75" x14ac:dyDescent="0.25">
      <c r="B13" s="42" t="s">
        <v>19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5"/>
    </row>
    <row r="14" spans="1:15" ht="15.75" x14ac:dyDescent="0.25">
      <c r="C14" s="33"/>
      <c r="D14" s="34"/>
      <c r="E14" s="34"/>
      <c r="F14" s="34"/>
      <c r="G14" s="34"/>
      <c r="H14" s="34"/>
      <c r="I14" s="34"/>
      <c r="J14" s="34"/>
      <c r="K14" s="8"/>
      <c r="L14" s="8"/>
      <c r="M14" s="33"/>
    </row>
    <row r="15" spans="1:15" ht="15.75" hidden="1" x14ac:dyDescent="0.25">
      <c r="G15" s="26"/>
    </row>
    <row r="16" spans="1:15" s="8" customFormat="1" ht="49.5" customHeight="1" x14ac:dyDescent="0.25">
      <c r="A16" s="48" t="s">
        <v>14</v>
      </c>
      <c r="B16" s="49"/>
      <c r="C16" s="50">
        <f>SUMIF(O19:O30,"&gt;0")</f>
        <v>101449.55333333333</v>
      </c>
      <c r="D16" s="49"/>
      <c r="E16" s="15" t="s">
        <v>30</v>
      </c>
      <c r="F16" s="15" t="s">
        <v>31</v>
      </c>
      <c r="G16" s="15" t="s">
        <v>32</v>
      </c>
      <c r="H16" s="15"/>
      <c r="I16" s="25"/>
      <c r="J16" s="6"/>
      <c r="K16" s="7"/>
      <c r="L16" s="7"/>
      <c r="M16" s="7"/>
      <c r="N16" s="7"/>
      <c r="O16" s="6"/>
    </row>
    <row r="17" spans="1:15" s="8" customFormat="1" ht="30" customHeight="1" x14ac:dyDescent="0.25">
      <c r="A17" s="44" t="s">
        <v>0</v>
      </c>
      <c r="B17" s="44" t="s">
        <v>1</v>
      </c>
      <c r="C17" s="44" t="s">
        <v>2</v>
      </c>
      <c r="D17" s="44"/>
      <c r="E17" s="6" t="s">
        <v>5</v>
      </c>
      <c r="F17" s="6" t="s">
        <v>7</v>
      </c>
      <c r="G17" s="14" t="s">
        <v>8</v>
      </c>
      <c r="H17" s="13" t="s">
        <v>22</v>
      </c>
      <c r="I17" s="13" t="s">
        <v>23</v>
      </c>
      <c r="J17" s="46" t="s">
        <v>15</v>
      </c>
      <c r="K17" s="44" t="s">
        <v>11</v>
      </c>
      <c r="L17" s="44" t="s">
        <v>12</v>
      </c>
      <c r="M17" s="44" t="s">
        <v>13</v>
      </c>
      <c r="N17" s="44" t="s">
        <v>9</v>
      </c>
      <c r="O17" s="43" t="s">
        <v>10</v>
      </c>
    </row>
    <row r="18" spans="1:15" s="8" customFormat="1" ht="30" x14ac:dyDescent="0.25">
      <c r="A18" s="44"/>
      <c r="B18" s="45"/>
      <c r="C18" s="7" t="s">
        <v>3</v>
      </c>
      <c r="D18" s="7" t="s">
        <v>4</v>
      </c>
      <c r="E18" s="6" t="s">
        <v>6</v>
      </c>
      <c r="F18" s="6" t="s">
        <v>6</v>
      </c>
      <c r="G18" s="14" t="s">
        <v>6</v>
      </c>
      <c r="H18" s="14" t="s">
        <v>6</v>
      </c>
      <c r="I18" s="6" t="s">
        <v>6</v>
      </c>
      <c r="J18" s="47"/>
      <c r="K18" s="44"/>
      <c r="L18" s="44"/>
      <c r="M18" s="44"/>
      <c r="N18" s="44"/>
      <c r="O18" s="43"/>
    </row>
    <row r="19" spans="1:15" s="8" customFormat="1" ht="63" customHeight="1" x14ac:dyDescent="0.25">
      <c r="A19" s="28">
        <v>1</v>
      </c>
      <c r="B19" s="29" t="s">
        <v>34</v>
      </c>
      <c r="C19" s="23" t="s">
        <v>25</v>
      </c>
      <c r="D19" s="19">
        <v>360</v>
      </c>
      <c r="E19" s="13">
        <v>220.02</v>
      </c>
      <c r="F19" s="13">
        <v>227.33</v>
      </c>
      <c r="G19" s="13">
        <v>221.5</v>
      </c>
      <c r="H19" s="13"/>
      <c r="I19" s="13"/>
      <c r="J19" s="32">
        <f t="shared" ref="J19:J29" si="0">AVERAGE(E19:I19)</f>
        <v>222.95000000000002</v>
      </c>
      <c r="K19" s="17">
        <f t="shared" ref="K19:K29" si="1">COUNT(E19:I19)</f>
        <v>3</v>
      </c>
      <c r="L19" s="17">
        <f t="shared" ref="L19:L29" si="2">STDEV(E19:I19)</f>
        <v>3.8646992120991803</v>
      </c>
      <c r="M19" s="17">
        <f t="shared" ref="M19:M29" si="3">L19/J19*100</f>
        <v>1.733437637182857</v>
      </c>
      <c r="N19" s="17" t="str">
        <f t="shared" ref="N19:N30" si="4">IF(M19&lt;33,"ОДНОРОДНЫЕ","НЕОДНОРОДНЫЕ")</f>
        <v>ОДНОРОДНЫЕ</v>
      </c>
      <c r="O19" s="16">
        <f t="shared" ref="O19:O30" si="5">D19*J19</f>
        <v>80262</v>
      </c>
    </row>
    <row r="20" spans="1:15" s="8" customFormat="1" ht="53.25" customHeight="1" x14ac:dyDescent="0.25">
      <c r="A20" s="35">
        <v>2</v>
      </c>
      <c r="B20" s="29" t="s">
        <v>29</v>
      </c>
      <c r="C20" s="23" t="s">
        <v>25</v>
      </c>
      <c r="D20" s="19">
        <v>300</v>
      </c>
      <c r="E20" s="13">
        <v>63.07</v>
      </c>
      <c r="F20" s="13">
        <v>66.849999999999994</v>
      </c>
      <c r="G20" s="13">
        <v>65</v>
      </c>
      <c r="H20" s="13"/>
      <c r="I20" s="13"/>
      <c r="J20" s="36">
        <f t="shared" si="0"/>
        <v>64.973333333333329</v>
      </c>
      <c r="K20" s="37">
        <f t="shared" si="1"/>
        <v>3</v>
      </c>
      <c r="L20" s="37">
        <f t="shared" si="2"/>
        <v>1.8901410882083174</v>
      </c>
      <c r="M20" s="37">
        <f t="shared" si="3"/>
        <v>2.9091028445644125</v>
      </c>
      <c r="N20" s="37" t="str">
        <f t="shared" si="4"/>
        <v>ОДНОРОДНЫЕ</v>
      </c>
      <c r="O20" s="36">
        <f t="shared" si="5"/>
        <v>19492</v>
      </c>
    </row>
    <row r="21" spans="1:15" s="8" customFormat="1" ht="60.75" customHeight="1" x14ac:dyDescent="0.25">
      <c r="A21" s="35">
        <v>3</v>
      </c>
      <c r="B21" s="29" t="s">
        <v>35</v>
      </c>
      <c r="C21" s="23" t="s">
        <v>25</v>
      </c>
      <c r="D21" s="19">
        <v>3</v>
      </c>
      <c r="E21" s="13">
        <v>384.87</v>
      </c>
      <c r="F21" s="13">
        <v>390</v>
      </c>
      <c r="G21" s="13">
        <v>387.1</v>
      </c>
      <c r="H21" s="13"/>
      <c r="I21" s="13"/>
      <c r="J21" s="36">
        <f t="shared" si="0"/>
        <v>387.32333333333332</v>
      </c>
      <c r="K21" s="37">
        <f t="shared" si="1"/>
        <v>3</v>
      </c>
      <c r="L21" s="37">
        <f t="shared" si="2"/>
        <v>2.5722817367724939</v>
      </c>
      <c r="M21" s="37">
        <f t="shared" si="3"/>
        <v>0.66411742216386671</v>
      </c>
      <c r="N21" s="37" t="str">
        <f t="shared" si="4"/>
        <v>ОДНОРОДНЫЕ</v>
      </c>
      <c r="O21" s="36">
        <f t="shared" si="5"/>
        <v>1161.97</v>
      </c>
    </row>
    <row r="22" spans="1:15" s="8" customFormat="1" ht="60.75" hidden="1" customHeight="1" x14ac:dyDescent="0.25">
      <c r="A22" s="28">
        <v>4</v>
      </c>
      <c r="B22" s="29" t="s">
        <v>27</v>
      </c>
      <c r="C22" s="23" t="s">
        <v>28</v>
      </c>
      <c r="D22" s="19"/>
      <c r="E22" s="13"/>
      <c r="F22" s="13"/>
      <c r="G22" s="13"/>
      <c r="H22" s="13"/>
      <c r="I22" s="13"/>
      <c r="J22" s="36" t="e">
        <f t="shared" si="0"/>
        <v>#DIV/0!</v>
      </c>
      <c r="K22" s="37">
        <f t="shared" si="1"/>
        <v>0</v>
      </c>
      <c r="L22" s="37" t="e">
        <f t="shared" si="2"/>
        <v>#DIV/0!</v>
      </c>
      <c r="M22" s="37" t="e">
        <f t="shared" si="3"/>
        <v>#DIV/0!</v>
      </c>
      <c r="N22" s="37" t="e">
        <f t="shared" si="4"/>
        <v>#DIV/0!</v>
      </c>
      <c r="O22" s="36" t="e">
        <f t="shared" si="5"/>
        <v>#DIV/0!</v>
      </c>
    </row>
    <row r="23" spans="1:15" s="8" customFormat="1" ht="48" hidden="1" customHeight="1" x14ac:dyDescent="0.25">
      <c r="A23" s="28"/>
      <c r="B23" s="29"/>
      <c r="C23" s="23" t="s">
        <v>25</v>
      </c>
      <c r="D23" s="19">
        <v>400</v>
      </c>
      <c r="E23" s="13"/>
      <c r="F23" s="13"/>
      <c r="G23" s="13"/>
      <c r="H23" s="13"/>
      <c r="I23" s="13"/>
      <c r="J23" s="36" t="e">
        <f t="shared" si="0"/>
        <v>#DIV/0!</v>
      </c>
      <c r="K23" s="37">
        <f t="shared" si="1"/>
        <v>0</v>
      </c>
      <c r="L23" s="37" t="e">
        <f t="shared" si="2"/>
        <v>#DIV/0!</v>
      </c>
      <c r="M23" s="37" t="e">
        <f t="shared" si="3"/>
        <v>#DIV/0!</v>
      </c>
      <c r="N23" s="37" t="e">
        <f t="shared" si="4"/>
        <v>#DIV/0!</v>
      </c>
      <c r="O23" s="36" t="e">
        <f t="shared" si="5"/>
        <v>#DIV/0!</v>
      </c>
    </row>
    <row r="24" spans="1:15" s="8" customFormat="1" ht="58.5" hidden="1" customHeight="1" x14ac:dyDescent="0.25">
      <c r="A24" s="28"/>
      <c r="B24" s="29"/>
      <c r="C24" s="23" t="s">
        <v>25</v>
      </c>
      <c r="D24" s="19">
        <v>30</v>
      </c>
      <c r="E24" s="13"/>
      <c r="F24" s="13"/>
      <c r="G24" s="13"/>
      <c r="H24" s="13"/>
      <c r="I24" s="13"/>
      <c r="J24" s="36" t="e">
        <f t="shared" si="0"/>
        <v>#DIV/0!</v>
      </c>
      <c r="K24" s="37">
        <f t="shared" si="1"/>
        <v>0</v>
      </c>
      <c r="L24" s="37" t="e">
        <f t="shared" si="2"/>
        <v>#DIV/0!</v>
      </c>
      <c r="M24" s="37" t="e">
        <f t="shared" si="3"/>
        <v>#DIV/0!</v>
      </c>
      <c r="N24" s="37" t="e">
        <f t="shared" si="4"/>
        <v>#DIV/0!</v>
      </c>
      <c r="O24" s="36" t="e">
        <f t="shared" si="5"/>
        <v>#DIV/0!</v>
      </c>
    </row>
    <row r="25" spans="1:15" s="8" customFormat="1" ht="60.75" hidden="1" customHeight="1" x14ac:dyDescent="0.25">
      <c r="A25" s="28"/>
      <c r="B25" s="30"/>
      <c r="C25" s="23" t="s">
        <v>25</v>
      </c>
      <c r="D25" s="19"/>
      <c r="E25" s="13"/>
      <c r="F25" s="13"/>
      <c r="G25" s="13"/>
      <c r="H25" s="13"/>
      <c r="I25" s="13"/>
      <c r="J25" s="36" t="e">
        <f t="shared" si="0"/>
        <v>#DIV/0!</v>
      </c>
      <c r="K25" s="37">
        <f t="shared" si="1"/>
        <v>0</v>
      </c>
      <c r="L25" s="37" t="e">
        <f t="shared" si="2"/>
        <v>#DIV/0!</v>
      </c>
      <c r="M25" s="37" t="e">
        <f t="shared" si="3"/>
        <v>#DIV/0!</v>
      </c>
      <c r="N25" s="37" t="e">
        <f t="shared" si="4"/>
        <v>#DIV/0!</v>
      </c>
      <c r="O25" s="36" t="e">
        <f t="shared" si="5"/>
        <v>#DIV/0!</v>
      </c>
    </row>
    <row r="26" spans="1:15" s="8" customFormat="1" ht="63" hidden="1" customHeight="1" x14ac:dyDescent="0.25">
      <c r="A26" s="28"/>
      <c r="B26" s="29"/>
      <c r="C26" s="23" t="s">
        <v>26</v>
      </c>
      <c r="D26" s="19"/>
      <c r="E26" s="13"/>
      <c r="F26" s="13"/>
      <c r="G26" s="13"/>
      <c r="H26" s="13"/>
      <c r="I26" s="13"/>
      <c r="J26" s="36" t="e">
        <f t="shared" si="0"/>
        <v>#DIV/0!</v>
      </c>
      <c r="K26" s="37">
        <f t="shared" si="1"/>
        <v>0</v>
      </c>
      <c r="L26" s="37" t="e">
        <f t="shared" si="2"/>
        <v>#DIV/0!</v>
      </c>
      <c r="M26" s="37" t="e">
        <f t="shared" si="3"/>
        <v>#DIV/0!</v>
      </c>
      <c r="N26" s="37" t="e">
        <f t="shared" si="4"/>
        <v>#DIV/0!</v>
      </c>
      <c r="O26" s="36" t="e">
        <f t="shared" si="5"/>
        <v>#DIV/0!</v>
      </c>
    </row>
    <row r="27" spans="1:15" s="8" customFormat="1" ht="52.5" hidden="1" customHeight="1" x14ac:dyDescent="0.25">
      <c r="A27" s="21"/>
      <c r="B27" s="31"/>
      <c r="C27" s="19" t="s">
        <v>25</v>
      </c>
      <c r="D27" s="19"/>
      <c r="E27" s="13"/>
      <c r="F27" s="13"/>
      <c r="G27" s="13"/>
      <c r="H27" s="13"/>
      <c r="I27" s="13"/>
      <c r="J27" s="36" t="e">
        <f t="shared" si="0"/>
        <v>#DIV/0!</v>
      </c>
      <c r="K27" s="37">
        <f t="shared" si="1"/>
        <v>0</v>
      </c>
      <c r="L27" s="37" t="e">
        <f t="shared" si="2"/>
        <v>#DIV/0!</v>
      </c>
      <c r="M27" s="37" t="e">
        <f t="shared" si="3"/>
        <v>#DIV/0!</v>
      </c>
      <c r="N27" s="37" t="e">
        <f t="shared" si="4"/>
        <v>#DIV/0!</v>
      </c>
      <c r="O27" s="36" t="e">
        <f t="shared" si="5"/>
        <v>#DIV/0!</v>
      </c>
    </row>
    <row r="28" spans="1:15" s="8" customFormat="1" ht="51.75" hidden="1" customHeight="1" x14ac:dyDescent="0.25">
      <c r="A28" s="21"/>
      <c r="B28" s="27"/>
      <c r="C28" s="19" t="s">
        <v>25</v>
      </c>
      <c r="D28" s="19"/>
      <c r="E28" s="13"/>
      <c r="F28" s="13"/>
      <c r="G28" s="13"/>
      <c r="H28" s="13"/>
      <c r="I28" s="13"/>
      <c r="J28" s="36" t="e">
        <f t="shared" si="0"/>
        <v>#DIV/0!</v>
      </c>
      <c r="K28" s="37">
        <f t="shared" si="1"/>
        <v>0</v>
      </c>
      <c r="L28" s="37" t="e">
        <f t="shared" si="2"/>
        <v>#DIV/0!</v>
      </c>
      <c r="M28" s="37" t="e">
        <f t="shared" si="3"/>
        <v>#DIV/0!</v>
      </c>
      <c r="N28" s="37" t="e">
        <f t="shared" si="4"/>
        <v>#DIV/0!</v>
      </c>
      <c r="O28" s="36" t="e">
        <f t="shared" si="5"/>
        <v>#DIV/0!</v>
      </c>
    </row>
    <row r="29" spans="1:15" s="8" customFormat="1" ht="51.75" hidden="1" customHeight="1" x14ac:dyDescent="0.25">
      <c r="A29" s="22"/>
      <c r="B29" s="24"/>
      <c r="C29" s="23" t="s">
        <v>25</v>
      </c>
      <c r="D29" s="19"/>
      <c r="E29" s="13"/>
      <c r="F29" s="13"/>
      <c r="G29" s="13"/>
      <c r="H29" s="13"/>
      <c r="I29" s="13"/>
      <c r="J29" s="36" t="e">
        <f t="shared" si="0"/>
        <v>#DIV/0!</v>
      </c>
      <c r="K29" s="37">
        <f t="shared" si="1"/>
        <v>0</v>
      </c>
      <c r="L29" s="37" t="e">
        <f t="shared" si="2"/>
        <v>#DIV/0!</v>
      </c>
      <c r="M29" s="37" t="e">
        <f t="shared" si="3"/>
        <v>#DIV/0!</v>
      </c>
      <c r="N29" s="37" t="e">
        <f t="shared" si="4"/>
        <v>#DIV/0!</v>
      </c>
      <c r="O29" s="36" t="e">
        <f t="shared" si="5"/>
        <v>#DIV/0!</v>
      </c>
    </row>
    <row r="30" spans="1:15" s="10" customFormat="1" ht="47.25" customHeight="1" x14ac:dyDescent="0.25">
      <c r="A30" s="38">
        <v>4</v>
      </c>
      <c r="B30" s="29" t="s">
        <v>36</v>
      </c>
      <c r="C30" s="23" t="s">
        <v>25</v>
      </c>
      <c r="D30" s="19">
        <v>5</v>
      </c>
      <c r="E30" s="13">
        <v>102.05</v>
      </c>
      <c r="F30" s="13">
        <v>110.1</v>
      </c>
      <c r="G30" s="13">
        <v>108</v>
      </c>
      <c r="H30" s="13"/>
      <c r="I30" s="13"/>
      <c r="J30" s="36">
        <f>AVERAGE(E30:I30)</f>
        <v>106.71666666666665</v>
      </c>
      <c r="K30" s="37">
        <f>COUNT(E30:I30)</f>
        <v>3</v>
      </c>
      <c r="L30" s="37">
        <f>STDEV(E30:I30)</f>
        <v>4.175623705907098</v>
      </c>
      <c r="M30" s="37">
        <f>L30/J30*100</f>
        <v>3.9128130931504903</v>
      </c>
      <c r="N30" s="37" t="str">
        <f t="shared" si="4"/>
        <v>ОДНОРОДНЫЕ</v>
      </c>
      <c r="O30" s="36">
        <f t="shared" si="5"/>
        <v>533.58333333333326</v>
      </c>
    </row>
    <row r="31" spans="1:15" s="10" customFormat="1" ht="14.45" customHeight="1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  <row r="32" spans="1:15" s="10" customFormat="1" ht="42.75" customHeight="1" x14ac:dyDescent="0.25">
      <c r="A32" s="52" t="s">
        <v>33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s="10" customFormat="1" ht="30.75" customHeight="1" x14ac:dyDescent="0.25">
      <c r="A33" s="53" t="s">
        <v>24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1:15" s="20" customFormat="1" ht="18" customHeight="1" x14ac:dyDescent="0.25">
      <c r="A34" s="39"/>
      <c r="B34" s="39"/>
      <c r="C34" s="39"/>
      <c r="D34" s="39"/>
      <c r="E34" s="4"/>
      <c r="F34" s="4"/>
      <c r="G34" s="4"/>
      <c r="H34" s="4"/>
      <c r="I34" s="4"/>
      <c r="J34" s="4"/>
      <c r="K34" s="39"/>
      <c r="L34" s="39"/>
      <c r="M34" s="39"/>
      <c r="N34" s="39"/>
      <c r="O34" s="4"/>
    </row>
    <row r="35" spans="1:15" x14ac:dyDescent="0.25">
      <c r="A35" s="53" t="s">
        <v>43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</row>
  </sheetData>
  <mergeCells count="16">
    <mergeCell ref="A35:O35"/>
    <mergeCell ref="A16:B16"/>
    <mergeCell ref="C16:D16"/>
    <mergeCell ref="N17:N18"/>
    <mergeCell ref="C17:D17"/>
    <mergeCell ref="L17:L18"/>
    <mergeCell ref="M17:M18"/>
    <mergeCell ref="L12:M12"/>
    <mergeCell ref="B13:N13"/>
    <mergeCell ref="A32:O32"/>
    <mergeCell ref="A33:O33"/>
    <mergeCell ref="O17:O18"/>
    <mergeCell ref="A17:A18"/>
    <mergeCell ref="B17:B18"/>
    <mergeCell ref="J17:J18"/>
    <mergeCell ref="K17:K18"/>
  </mergeCells>
  <conditionalFormatting sqref="N19:N30">
    <cfRule type="containsText" dxfId="11" priority="16" operator="containsText" text="НЕ">
      <formula>NOT(ISERROR(SEARCH("НЕ",N19)))</formula>
    </cfRule>
    <cfRule type="containsText" dxfId="10" priority="17" operator="containsText" text="ОДНОРОДНЫЕ">
      <formula>NOT(ISERROR(SEARCH("ОДНОРОДНЫЕ",N19)))</formula>
    </cfRule>
    <cfRule type="containsText" dxfId="9" priority="18" operator="containsText" text="НЕОДНОРОДНЫЕ">
      <formula>NOT(ISERROR(SEARCH("НЕОДНОРОДНЫЕ",N19)))</formula>
    </cfRule>
  </conditionalFormatting>
  <conditionalFormatting sqref="N19:N30">
    <cfRule type="containsText" dxfId="8" priority="13" operator="containsText" text="НЕОДНОРОДНЫЕ">
      <formula>NOT(ISERROR(SEARCH("НЕОДНОРОДНЫЕ",N19)))</formula>
    </cfRule>
    <cfRule type="containsText" dxfId="7" priority="14" operator="containsText" text="ОДНОРОДНЫЕ">
      <formula>NOT(ISERROR(SEARCH("ОДНОРОДНЫЕ",N19)))</formula>
    </cfRule>
    <cfRule type="containsText" dxfId="6" priority="15" operator="containsText" text="НЕОДНОРОДНЫЕ">
      <formula>NOT(ISERROR(SEARCH("НЕОДНОРОДНЫЕ",N19)))</formula>
    </cfRule>
  </conditionalFormatting>
  <conditionalFormatting sqref="N30">
    <cfRule type="containsText" dxfId="5" priority="4" operator="containsText" text="НЕ">
      <formula>NOT(ISERROR(SEARCH("НЕ",N30)))</formula>
    </cfRule>
    <cfRule type="containsText" dxfId="4" priority="5" operator="containsText" text="ОДНОРОДНЫЕ">
      <formula>NOT(ISERROR(SEARCH("ОДНОРОДНЫЕ",N30)))</formula>
    </cfRule>
    <cfRule type="containsText" dxfId="3" priority="6" operator="containsText" text="НЕОДНОРОДНЫЕ">
      <formula>NOT(ISERROR(SEARCH("НЕОДНОРОДНЫЕ",N30)))</formula>
    </cfRule>
  </conditionalFormatting>
  <conditionalFormatting sqref="N30">
    <cfRule type="containsText" dxfId="2" priority="1" operator="containsText" text="НЕОДНОРОДНЫЕ">
      <formula>NOT(ISERROR(SEARCH("НЕОДНОРОДНЫЕ",N30)))</formula>
    </cfRule>
    <cfRule type="containsText" dxfId="1" priority="2" operator="containsText" text="ОДНОРОДНЫЕ">
      <formula>NOT(ISERROR(SEARCH("ОДНОРОДНЫЕ",N30)))</formula>
    </cfRule>
    <cfRule type="containsText" dxfId="0" priority="3" operator="containsText" text="НЕОДНОРОДНЫЕ">
      <formula>NOT(ISERROR(SEARCH("НЕОДНОРОДНЫЕ",N30)))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2022-12-02T04:49:55Z</dcterms:modified>
</cp:coreProperties>
</file>