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K20" i="1"/>
  <c r="J20" i="1"/>
  <c r="M20" i="1" l="1"/>
  <c r="N20" i="1" s="1"/>
  <c r="O20" i="1"/>
  <c r="C17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<sst xmlns="http://schemas.openxmlformats.org/spreadsheetml/2006/main" count="42" uniqueCount="38">
  <si>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</si>
  <si>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</si>
  <si>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</si>
  <si>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</si>
  <si>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</si>
  <si>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</si>
  <si>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</si>
  <si>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</si>
  <si>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</si>
  <si>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</si>
  <si>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</si>
  <si>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</si>
  <si>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</si>
  <si>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</si>
  <si>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</si>
  <si>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</si>
  <si>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</si>
  <si>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</si>
  <si>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</si>
  <si>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</si>
  <si>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</si>
  <si>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</si>
  <si>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</si>
  <si>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</si>
  <si>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</si>
  <si>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</si>
  <si>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</si>
  <si>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</si>
  <si>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</si>
  <si>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</si>
  <si>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</si>
  <si>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Смесь сухая, белковая, композитная (СБКС).</t>
  </si>
  <si>
    <t>№ 154-22</t>
  </si>
  <si>
    <t>на поставку смеси белковой композитной сухой путем запроса котировок</t>
  </si>
  <si>
    <t>Начальная (максимальная) цена договора устанавливается в размере 410 500 (четыреста десять тысяч пятьсот) рублей 00 копеек.</t>
  </si>
  <si>
    <t>КП вх.106 от 12.07.2022</t>
  </si>
  <si>
    <t>КП вх.13.07-118 от 13.07.2022</t>
  </si>
  <si>
    <t>КП вх.134-КП от 12.07.2022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</si>
</sst>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O30" sqref="O30"/>
    </sheetView>
  </sheetViews>
  <sheetFormatPr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3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" width="11.140625" style="1" customWidth="1"/>
    <col min="17" max="17" width="11" style="1" customWidth="1"/>
    <col min="18" max="18" width="10.42578125" style="1" customWidth="1"/>
    <col min="19" max="19" width="10" style="1" customWidth="1"/>
    <col min="20" max="16384" width="9.140625" style="1"/>
  </cols>
  <sheetData>
    <row r="1" spans="1:15" x14ac:dyDescent="0.25">
      <c r="A1" s="26"/>
      <c r="B1" s="26"/>
      <c r="C1" s="26"/>
      <c r="D1" s="26"/>
      <c r="K1" s="26"/>
      <c r="L1" s="26"/>
      <c r="M1" s="26"/>
      <c r="N1" s="26"/>
      <c r="O1" s="29" t="s">
        <v>27</v>
      </c>
    </row>
    <row r="2" spans="1:15" x14ac:dyDescent="0.25">
      <c r="A2" s="26"/>
      <c r="B2" s="26"/>
      <c r="C2" s="26"/>
      <c r="D2" s="26"/>
      <c r="K2" s="26"/>
      <c r="L2" s="26"/>
      <c r="M2" s="26"/>
      <c r="N2" s="26"/>
      <c r="O2" s="29" t="s">
        <v>28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29" t="s">
        <v>33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29" t="s">
        <v>29</v>
      </c>
    </row>
    <row r="5" spans="1:15" x14ac:dyDescent="0.25">
      <c r="O5" s="29" t="s">
        <v>30</v>
      </c>
    </row>
    <row r="6" spans="1:15" x14ac:dyDescent="0.25">
      <c r="A6" s="18"/>
      <c r="B6" s="18"/>
      <c r="C6" s="18"/>
      <c r="K6" s="18"/>
      <c r="L6" s="18"/>
      <c r="M6" s="18"/>
      <c r="N6" s="18"/>
      <c r="O6" s="29" t="s">
        <v>32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5" t="s">
        <v>20</v>
      </c>
      <c r="M12" s="35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36" t="s">
        <v>19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5"/>
    </row>
    <row r="15" spans="1:15" hidden="1" x14ac:dyDescent="0.25"/>
    <row r="17" spans="1:15" s="8" customFormat="1" ht="28.5" customHeight="1" x14ac:dyDescent="0.25">
      <c r="A17" s="38" t="s">
        <v>14</v>
      </c>
      <c r="B17" s="39"/>
      <c r="C17" s="40">
        <f>SUMIF(O20:O20,"&gt;0")</f>
        <v>410500</v>
      </c>
      <c r="D17" s="39"/>
      <c r="E17" s="15" t="s">
        <v>35</v>
      </c>
      <c r="F17" s="15" t="s">
        <v>36</v>
      </c>
      <c r="G17" s="15" t="s">
        <v>37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2" t="s">
        <v>0</v>
      </c>
      <c r="B18" s="32" t="s">
        <v>1</v>
      </c>
      <c r="C18" s="32" t="s">
        <v>2</v>
      </c>
      <c r="D18" s="32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1" t="s">
        <v>15</v>
      </c>
      <c r="K18" s="32" t="s">
        <v>11</v>
      </c>
      <c r="L18" s="32" t="s">
        <v>12</v>
      </c>
      <c r="M18" s="32" t="s">
        <v>13</v>
      </c>
      <c r="N18" s="32" t="s">
        <v>9</v>
      </c>
      <c r="O18" s="37" t="s">
        <v>10</v>
      </c>
    </row>
    <row r="19" spans="1:15" s="8" customFormat="1" ht="30" x14ac:dyDescent="0.25">
      <c r="A19" s="32"/>
      <c r="B19" s="32"/>
      <c r="C19" s="7" t="s">
        <v>3</v>
      </c>
      <c r="D19" s="24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2"/>
      <c r="K19" s="32"/>
      <c r="L19" s="32"/>
      <c r="M19" s="32"/>
      <c r="N19" s="32"/>
      <c r="O19" s="37"/>
    </row>
    <row r="20" spans="1:15" s="8" customFormat="1" ht="30" x14ac:dyDescent="0.25">
      <c r="A20" s="17">
        <v>1</v>
      </c>
      <c r="B20" s="20" t="s">
        <v>31</v>
      </c>
      <c r="C20" s="20" t="s">
        <v>25</v>
      </c>
      <c r="D20" s="22">
        <v>150</v>
      </c>
      <c r="E20" s="19">
        <v>2795</v>
      </c>
      <c r="F20" s="19">
        <v>2680</v>
      </c>
      <c r="G20" s="19">
        <v>2735</v>
      </c>
      <c r="H20" s="16"/>
      <c r="I20" s="16"/>
      <c r="J20" s="16">
        <f t="shared" ref="J20" si="0">AVERAGE(E20:I20)</f>
        <v>2736.6666666666665</v>
      </c>
      <c r="K20" s="17">
        <f t="shared" ref="K20" si="1">COUNT(E20:I20)</f>
        <v>3</v>
      </c>
      <c r="L20" s="17">
        <f t="shared" ref="L20" si="2">STDEV(E20:I20)</f>
        <v>57.518113089124661</v>
      </c>
      <c r="M20" s="17">
        <f t="shared" ref="M20" si="3">L20/J20*100</f>
        <v>2.1017580909546161</v>
      </c>
      <c r="N20" s="17" t="str">
        <f t="shared" ref="N20" si="4">IF(M20&lt;33,"ОДНОРОДНЫЕ","НЕОДНОРОДНЫЕ")</f>
        <v>ОДНОРОДНЫЕ</v>
      </c>
      <c r="O20" s="16">
        <f t="shared" ref="O20" si="5">D20*J20</f>
        <v>410500</v>
      </c>
    </row>
    <row r="21" spans="1:15" s="10" customFormat="1" x14ac:dyDescent="0.25">
      <c r="A21" s="25"/>
      <c r="B21" s="25"/>
      <c r="C21" s="25"/>
      <c r="D21" s="25"/>
      <c r="E21" s="27"/>
      <c r="F21" s="27"/>
      <c r="G21" s="27"/>
      <c r="H21" s="27"/>
      <c r="I21" s="27"/>
      <c r="J21" s="27"/>
      <c r="K21" s="25"/>
      <c r="L21" s="25"/>
      <c r="M21" s="25"/>
      <c r="N21" s="25"/>
      <c r="O21" s="27"/>
    </row>
    <row r="22" spans="1:15" s="10" customFormat="1" x14ac:dyDescent="0.25">
      <c r="A22" s="30"/>
      <c r="B22" s="30"/>
      <c r="C22" s="30"/>
      <c r="D22" s="30"/>
      <c r="E22" s="31"/>
      <c r="F22" s="31"/>
      <c r="G22" s="31"/>
      <c r="H22" s="31"/>
      <c r="I22" s="31"/>
      <c r="J22" s="31"/>
      <c r="K22" s="30"/>
      <c r="L22" s="30"/>
      <c r="M22" s="30"/>
      <c r="N22" s="30"/>
      <c r="O22" s="31"/>
    </row>
    <row r="23" spans="1:15" s="10" customFormat="1" ht="14.45" customHeight="1" x14ac:dyDescent="0.25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s="10" customFormat="1" ht="14.4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10" customFormat="1" ht="18.75" customHeight="1" x14ac:dyDescent="0.25">
      <c r="A25" s="33" t="s">
        <v>24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10" customForma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10" customForma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1" customFormat="1" ht="15" customHeight="1" x14ac:dyDescent="0.25">
      <c r="A28" s="34" t="s">
        <v>34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30" spans="1:15" x14ac:dyDescent="0.25">
      <c r="N30" s="29"/>
    </row>
    <row r="31" spans="1:15" x14ac:dyDescent="0.25">
      <c r="N31" s="29"/>
    </row>
    <row r="32" spans="1:15" x14ac:dyDescent="0.25">
      <c r="N32" s="29"/>
    </row>
    <row r="33" spans="14:14" x14ac:dyDescent="0.25">
      <c r="N33" s="29"/>
    </row>
    <row r="34" spans="14:14" x14ac:dyDescent="0.25">
      <c r="N34" s="29"/>
    </row>
    <row r="35" spans="14:14" x14ac:dyDescent="0.25">
      <c r="N35" s="29"/>
    </row>
  </sheetData>
  <mergeCells count="16">
    <mergeCell ref="L12:M12"/>
    <mergeCell ref="B14:N14"/>
    <mergeCell ref="A23:O2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A25:O26"/>
    <mergeCell ref="A28:O28"/>
    <mergeCell ref="B18:B19"/>
    <mergeCell ref="C18:D18"/>
  </mergeCells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2022-08-19T07:17:51Z</dcterms:modified>
</cp:coreProperties>
</file>