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9" i="1"/>
  <c r="J18"/>
  <c r="I18"/>
  <c r="H18"/>
  <c r="J19" l="1"/>
  <c r="H19"/>
  <c r="M19" s="1"/>
  <c r="K18"/>
  <c r="L18" s="1"/>
  <c r="M18"/>
  <c r="C15" l="1"/>
  <c r="K19"/>
  <c r="L19" s="1"/>
</calcChain>
</file>

<file path=xl/sharedStrings.xml><?xml version="1.0" encoding="utf-8"?>
<sst xmlns="http://schemas.openxmlformats.org/spreadsheetml/2006/main" count="39" uniqueCount="35">
  <si>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</si>
  <si>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</si>
  <si>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</si>
  <si>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</si>
  <si>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</si>
  <si>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</si>
  <si>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</si>
  <si>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</si>
  <si>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</si>
  <si>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</si>
  <si>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</si>
  <si>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</si>
  <si>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</si>
  <si>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</si>
  <si>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</si>
  <si>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</si>
  <si>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</si>
  <si>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</si>
  <si>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</si>
  <si>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</si>
  <si>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</si>
  <si>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</si>
  <si>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</si>
  <si>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картофель 1 сорт</t>
  </si>
  <si>
    <t>КП вх.3842 от 13.09.2021</t>
  </si>
  <si>
    <t>Приложение № 4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</si>
  <si>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</si>
  <si>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</si>
  <si>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№ 226-21н</t>
  </si>
  <si>
    <t>к Извещению о проведении закупки на поставку овощной продукции (картофель, капуста)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</si>
  <si>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</si>
  <si>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вх.3843 от 13.09.2021</t>
  </si>
  <si>
    <t>КП вх.3864 от 15.09.2021</t>
  </si>
  <si>
    <t>НМЦД устанавливается в размере 860 000,00 (восемьсот шестьдесят тысяч) рублей 00 копеек.</t>
  </si>
  <si>
    <t>капуста белокоч. 1 сорт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</si>
</sst>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85" zoomScaleNormal="85" zoomScalePageLayoutView="70" workbookViewId="0">
      <selection activeCell="A21" sqref="A21:M22"/>
    </sheetView>
  </sheetViews>
  <sheetFormatPr defaultColWidth="9.109375" defaultRowHeight="14.4"/>
  <cols>
    <col min="1" max="1" width="9.109375" style="2"/>
    <col min="2" max="2" width="27.33203125" style="2" customWidth="1"/>
    <col min="3" max="3" width="9.109375" style="2"/>
    <col min="4" max="4" width="9.109375" style="21"/>
    <col min="5" max="5" width="14.88671875" style="3" customWidth="1"/>
    <col min="6" max="7" width="14.6640625" style="3" customWidth="1"/>
    <col min="8" max="8" width="13.6640625" style="3" customWidth="1"/>
    <col min="9" max="9" width="9.44140625" style="2" customWidth="1"/>
    <col min="10" max="10" width="12.5546875" style="2" customWidth="1"/>
    <col min="11" max="11" width="10.33203125" style="2" customWidth="1"/>
    <col min="12" max="12" width="14.33203125" style="2" customWidth="1"/>
    <col min="13" max="13" width="13.33203125" style="3" customWidth="1"/>
    <col min="14" max="16384" width="9.109375" style="1"/>
  </cols>
  <sheetData>
    <row r="1" spans="1:13">
      <c r="M1" s="25" t="s">
        <v>25</v>
      </c>
    </row>
    <row r="2" spans="1:13">
      <c r="A2" s="16"/>
      <c r="B2" s="16"/>
      <c r="C2" s="16"/>
      <c r="I2" s="16"/>
      <c r="J2" s="16"/>
      <c r="K2" s="16"/>
      <c r="L2" s="16"/>
      <c r="M2" s="25" t="s">
        <v>29</v>
      </c>
    </row>
    <row r="3" spans="1:13">
      <c r="A3" s="16"/>
      <c r="B3" s="16"/>
      <c r="C3" s="16"/>
      <c r="I3" s="16"/>
      <c r="J3" s="16"/>
      <c r="K3" s="16"/>
      <c r="L3" s="16"/>
      <c r="M3" s="25" t="s">
        <v>26</v>
      </c>
    </row>
    <row r="4" spans="1:13">
      <c r="A4" s="16"/>
      <c r="B4" s="16"/>
      <c r="C4" s="16"/>
      <c r="I4" s="16"/>
      <c r="J4" s="16"/>
      <c r="K4" s="16"/>
      <c r="L4" s="16"/>
      <c r="M4" s="25" t="s">
        <v>27</v>
      </c>
    </row>
    <row r="5" spans="1:13">
      <c r="A5" s="16"/>
      <c r="B5" s="16"/>
      <c r="C5" s="16"/>
      <c r="I5" s="16"/>
      <c r="J5" s="16"/>
      <c r="K5" s="16"/>
      <c r="L5" s="16"/>
      <c r="M5" s="25" t="s">
        <v>28</v>
      </c>
    </row>
    <row r="6" spans="1:13">
      <c r="A6" s="16"/>
      <c r="B6" s="16"/>
      <c r="C6" s="16"/>
      <c r="I6" s="16"/>
      <c r="J6" s="16"/>
      <c r="K6" s="16"/>
      <c r="L6" s="16"/>
    </row>
    <row r="7" spans="1:13" s="10" customFormat="1">
      <c r="A7" s="8"/>
      <c r="B7" s="8"/>
      <c r="C7" s="8"/>
      <c r="D7" s="8"/>
      <c r="E7" s="9"/>
      <c r="F7" s="9"/>
      <c r="G7" s="9"/>
      <c r="H7" s="9"/>
      <c r="I7" s="8"/>
      <c r="J7" s="8"/>
      <c r="K7" s="8"/>
      <c r="L7" s="8"/>
      <c r="M7" s="11" t="s">
        <v>15</v>
      </c>
    </row>
    <row r="8" spans="1:13" s="10" customFormat="1">
      <c r="A8" s="8"/>
      <c r="B8" s="8"/>
      <c r="C8" s="8"/>
      <c r="D8" s="8"/>
      <c r="E8" s="9"/>
      <c r="F8" s="9"/>
      <c r="G8" s="9"/>
      <c r="H8" s="9"/>
      <c r="I8" s="8"/>
      <c r="J8" s="8"/>
      <c r="K8" s="8"/>
      <c r="L8" s="8"/>
      <c r="M8" s="12" t="s">
        <v>20</v>
      </c>
    </row>
    <row r="9" spans="1:13" s="10" customFormat="1">
      <c r="A9" s="8"/>
      <c r="B9" s="8"/>
      <c r="C9" s="8"/>
      <c r="D9" s="8"/>
      <c r="E9" s="9"/>
      <c r="F9" s="9"/>
      <c r="G9" s="9"/>
      <c r="H9" s="9"/>
      <c r="I9" s="8"/>
      <c r="J9" s="8"/>
      <c r="K9" s="8"/>
      <c r="L9" s="8"/>
      <c r="M9" s="12" t="s">
        <v>16</v>
      </c>
    </row>
    <row r="10" spans="1:13" s="10" customFormat="1">
      <c r="A10" s="8"/>
      <c r="B10" s="8"/>
      <c r="C10" s="8"/>
      <c r="D10" s="8"/>
      <c r="E10" s="9"/>
      <c r="F10" s="9"/>
      <c r="G10" s="9"/>
      <c r="H10" s="9"/>
      <c r="I10" s="8"/>
      <c r="J10" s="8"/>
      <c r="K10" s="8"/>
      <c r="L10" s="8"/>
      <c r="M10" s="9"/>
    </row>
    <row r="11" spans="1:13" s="10" customFormat="1" ht="28.95" customHeight="1">
      <c r="A11" s="8"/>
      <c r="B11" s="8"/>
      <c r="C11" s="8"/>
      <c r="D11" s="8"/>
      <c r="E11" s="9"/>
      <c r="F11" s="9"/>
      <c r="G11" s="9"/>
      <c r="H11" s="9"/>
      <c r="I11" s="8"/>
      <c r="J11" s="29" t="s">
        <v>19</v>
      </c>
      <c r="K11" s="29"/>
      <c r="L11" s="8"/>
      <c r="M11" s="4" t="s">
        <v>17</v>
      </c>
    </row>
    <row r="12" spans="1:13" ht="18">
      <c r="M12" s="5"/>
    </row>
    <row r="13" spans="1:13" ht="18">
      <c r="B13" s="30" t="s">
        <v>18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5"/>
    </row>
    <row r="15" spans="1:13" s="8" customFormat="1" ht="28.5" customHeight="1">
      <c r="A15" s="32" t="s">
        <v>13</v>
      </c>
      <c r="B15" s="33"/>
      <c r="C15" s="34">
        <f>SUMIF(M18:M19,"&gt;0")</f>
        <v>860000</v>
      </c>
      <c r="D15" s="33"/>
      <c r="E15" s="13" t="s">
        <v>24</v>
      </c>
      <c r="F15" s="13" t="s">
        <v>32</v>
      </c>
      <c r="G15" s="13" t="s">
        <v>31</v>
      </c>
      <c r="H15" s="6"/>
      <c r="I15" s="7"/>
      <c r="J15" s="7"/>
      <c r="K15" s="7"/>
      <c r="L15" s="7"/>
      <c r="M15" s="6"/>
    </row>
    <row r="16" spans="1:13" s="8" customFormat="1" ht="30" customHeight="1">
      <c r="A16" s="37" t="s">
        <v>0</v>
      </c>
      <c r="B16" s="37" t="s">
        <v>1</v>
      </c>
      <c r="C16" s="37" t="s">
        <v>2</v>
      </c>
      <c r="D16" s="37"/>
      <c r="E16" s="6" t="s">
        <v>5</v>
      </c>
      <c r="F16" s="24" t="s">
        <v>7</v>
      </c>
      <c r="G16" s="6" t="s">
        <v>7</v>
      </c>
      <c r="H16" s="35" t="s">
        <v>14</v>
      </c>
      <c r="I16" s="37" t="s">
        <v>10</v>
      </c>
      <c r="J16" s="37" t="s">
        <v>11</v>
      </c>
      <c r="K16" s="37" t="s">
        <v>12</v>
      </c>
      <c r="L16" s="37" t="s">
        <v>8</v>
      </c>
      <c r="M16" s="31" t="s">
        <v>9</v>
      </c>
    </row>
    <row r="17" spans="1:16" s="8" customFormat="1" ht="28.8">
      <c r="A17" s="37"/>
      <c r="B17" s="37"/>
      <c r="C17" s="7" t="s">
        <v>3</v>
      </c>
      <c r="D17" s="22" t="s">
        <v>4</v>
      </c>
      <c r="E17" s="6" t="s">
        <v>6</v>
      </c>
      <c r="F17" s="24" t="s">
        <v>6</v>
      </c>
      <c r="G17" s="6" t="s">
        <v>6</v>
      </c>
      <c r="H17" s="36"/>
      <c r="I17" s="37"/>
      <c r="J17" s="37"/>
      <c r="K17" s="37"/>
      <c r="L17" s="37"/>
      <c r="M17" s="31"/>
    </row>
    <row r="18" spans="1:16" s="8" customFormat="1" ht="14.4" customHeight="1">
      <c r="A18" s="15">
        <v>1</v>
      </c>
      <c r="B18" s="18" t="s">
        <v>23</v>
      </c>
      <c r="C18" s="18" t="s">
        <v>22</v>
      </c>
      <c r="D18" s="20">
        <v>20000</v>
      </c>
      <c r="E18" s="17">
        <v>29</v>
      </c>
      <c r="F18" s="24">
        <v>35</v>
      </c>
      <c r="G18" s="17">
        <v>25</v>
      </c>
      <c r="H18" s="14">
        <f>AVERAGE(E18:G18)</f>
        <v>29.666666666666668</v>
      </c>
      <c r="I18" s="15">
        <f>COUNT(E18:G18)</f>
        <v>3</v>
      </c>
      <c r="J18" s="15">
        <f>STDEV(E18:G18)</f>
        <v>5.0332229568471591</v>
      </c>
      <c r="K18" s="15">
        <f t="shared" ref="K18:K19" si="0">J18/H18*100</f>
        <v>16.965920079260087</v>
      </c>
      <c r="L18" s="15" t="str">
        <f t="shared" ref="L18:L19" si="1">IF(K18&lt;33,"ОДНОРОДНЫЕ","НЕОДНОРОДНЫЕ")</f>
        <v>ОДНОРОДНЫЕ</v>
      </c>
      <c r="M18" s="14">
        <f>D18*H18</f>
        <v>593333.33333333337</v>
      </c>
    </row>
    <row r="19" spans="1:16" s="8" customFormat="1">
      <c r="A19" s="15">
        <v>2</v>
      </c>
      <c r="B19" s="18" t="s">
        <v>34</v>
      </c>
      <c r="C19" s="18" t="s">
        <v>22</v>
      </c>
      <c r="D19" s="20">
        <v>10000</v>
      </c>
      <c r="E19" s="17">
        <v>24</v>
      </c>
      <c r="F19" s="24">
        <v>29</v>
      </c>
      <c r="G19" s="17">
        <v>27</v>
      </c>
      <c r="H19" s="14">
        <f>AVERAGE(E19:G19)</f>
        <v>26.666666666666668</v>
      </c>
      <c r="I19" s="15">
        <f>COUNT(E19:G19)</f>
        <v>3</v>
      </c>
      <c r="J19" s="15">
        <f>STDEV(E19:G19)</f>
        <v>2.516611478423568</v>
      </c>
      <c r="K19" s="15">
        <f t="shared" si="0"/>
        <v>9.4372930440883795</v>
      </c>
      <c r="L19" s="15" t="str">
        <f t="shared" si="1"/>
        <v>ОДНОРОДНЫЕ</v>
      </c>
      <c r="M19" s="14">
        <f>D19*H19</f>
        <v>266666.66666666669</v>
      </c>
    </row>
    <row r="20" spans="1:16" s="10" customFormat="1">
      <c r="A20" s="8"/>
      <c r="B20" s="8"/>
      <c r="C20" s="8"/>
      <c r="D20" s="8"/>
      <c r="E20" s="9"/>
      <c r="F20" s="9"/>
      <c r="G20" s="9"/>
      <c r="H20" s="9"/>
      <c r="I20" s="8"/>
      <c r="J20" s="8"/>
      <c r="K20" s="8"/>
      <c r="L20" s="8"/>
      <c r="M20" s="9"/>
    </row>
    <row r="21" spans="1:16" s="10" customFormat="1" ht="14.4" customHeight="1">
      <c r="A21" s="39" t="s">
        <v>30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26"/>
      <c r="O21" s="26"/>
      <c r="P21" s="26"/>
    </row>
    <row r="22" spans="1:16" s="10" customFormat="1" ht="14.4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23"/>
      <c r="O22" s="23"/>
      <c r="P22" s="23"/>
    </row>
    <row r="23" spans="1:16" s="10" customFormat="1" ht="14.4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3"/>
      <c r="O23" s="23"/>
      <c r="P23" s="23"/>
    </row>
    <row r="24" spans="1:16" s="10" customFormat="1" ht="18.75" customHeight="1">
      <c r="A24" s="39" t="s">
        <v>21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6" s="10" customForma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6" s="10" customForma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6" s="19" customFormat="1" ht="15" customHeight="1">
      <c r="A27" s="38" t="s">
        <v>33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28"/>
    </row>
    <row r="28" spans="1:16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28"/>
    </row>
  </sheetData>
  <mergeCells count="16">
    <mergeCell ref="A27:M28"/>
    <mergeCell ref="B16:B17"/>
    <mergeCell ref="A24:M25"/>
    <mergeCell ref="A21:M22"/>
    <mergeCell ref="C16:D16"/>
    <mergeCell ref="J11:K11"/>
    <mergeCell ref="B13:L13"/>
    <mergeCell ref="M16:M17"/>
    <mergeCell ref="A15:B15"/>
    <mergeCell ref="C15:D15"/>
    <mergeCell ref="H16:H17"/>
    <mergeCell ref="I16:I17"/>
    <mergeCell ref="J16:J17"/>
    <mergeCell ref="K16:K17"/>
    <mergeCell ref="L16:L17"/>
    <mergeCell ref="A16:A17"/>
  </mergeCells>
  <conditionalFormatting sqref="L18:L19">
    <cfRule type="containsText" dxfId="5" priority="4" operator="containsText" text="НЕ">
      <formula>NOT(ISERROR(SEARCH("НЕ",L18)))</formula>
    </cfRule>
    <cfRule type="containsText" dxfId="4" priority="5" operator="containsText" text="ОДНОРОДНЫЕ">
      <formula>NOT(ISERROR(SEARCH("ОДНОРОДНЫЕ",L18)))</formula>
    </cfRule>
    <cfRule type="containsText" dxfId="3" priority="6" operator="containsText" text="НЕОДНОРОДНЫЕ">
      <formula>NOT(ISERROR(SEARCH("НЕОДНОРОДНЫЕ",L18)))</formula>
    </cfRule>
  </conditionalFormatting>
  <conditionalFormatting sqref="L18:L19">
    <cfRule type="containsText" dxfId="2" priority="1" operator="containsText" text="НЕОДНОРОДНЫЕ">
      <formula>NOT(ISERROR(SEARCH("НЕОДНОРОДНЫЕ",L18)))</formula>
    </cfRule>
    <cfRule type="containsText" dxfId="1" priority="2" operator="containsText" text="ОДНОРОДНЫЕ">
      <formula>NOT(ISERROR(SEARCH("ОДНОРОДНЫЕ",L18)))</formula>
    </cfRule>
    <cfRule type="containsText" dxfId="0" priority="3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2021-09-16T01:48:05Z</dcterms:modified>
</cp:coreProperties>
</file>