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F21"/>
  <c r="G21"/>
  <c r="L20"/>
  <c r="K20"/>
  <c r="J20"/>
  <c r="K21" l="1"/>
  <c r="L21"/>
  <c r="J21"/>
  <c r="O21" s="1"/>
  <c r="M20"/>
  <c r="N20" s="1"/>
  <c r="O20"/>
  <c r="C17" s="1"/>
  <c r="M21" l="1"/>
  <c r="N2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<sst xmlns="http://schemas.openxmlformats.org/spreadsheetml/2006/main" count="42" uniqueCount="38">
  <si>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</si>
  <si>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</si>
  <si>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</si>
  <si>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</si>
  <si>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</si>
  <si>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</si>
  <si>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</si>
  <si>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</si>
  <si>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</si>
  <si>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</si>
  <si>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</si>
  <si>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</si>
  <si>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</si>
  <si>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</si>
  <si>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</si>
  <si>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</si>
  <si>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</si>
  <si>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</si>
  <si>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</si>
  <si>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</si>
  <si>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</si>
  <si>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</si>
  <si>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</si>
  <si>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</si>
  <si>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</si>
  <si>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</si>
  <si>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Периодическое техническое освидетельствование лифтов</t>
  </si>
  <si>
    <t>КП вх.3642 от 30.08.2021</t>
  </si>
  <si>
    <t>КП вх.3641 от 30.08.2021</t>
  </si>
  <si>
    <t>КП вх.3640 от 30.08.2021</t>
  </si>
  <si>
    <t>ИТОГО:</t>
  </si>
  <si>
    <t>к Извещению о проведении закупки</t>
  </si>
  <si>
    <t>№ 215-21н</t>
  </si>
  <si>
    <t>путем запроса котировок в электронной форме</t>
  </si>
  <si>
    <t>на оказание услуг по проведению периодического технического освидетельствования лифтов</t>
  </si>
  <si>
    <t xml:space="preserve">Приложение № 4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</si>
  <si>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</si>
  <si>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22 500,00 (двадцать две тысячи пятьсот) рублей.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</si>
</sst>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topLeftCell="A4" zoomScale="85" zoomScaleNormal="85" zoomScalePageLayoutView="70" workbookViewId="0">
      <selection sqref="A1:O26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4" t="s">
        <v>35</v>
      </c>
    </row>
    <row r="2" spans="1:15">
      <c r="A2" s="18"/>
      <c r="B2" s="18"/>
      <c r="C2" s="18"/>
      <c r="D2" s="18"/>
      <c r="K2" s="18"/>
      <c r="L2" s="18"/>
      <c r="M2" s="18"/>
      <c r="N2" s="18"/>
      <c r="O2" s="34" t="s">
        <v>31</v>
      </c>
    </row>
    <row r="3" spans="1:15">
      <c r="A3" s="18"/>
      <c r="B3" s="18"/>
      <c r="C3" s="18"/>
      <c r="D3" s="18"/>
      <c r="K3" s="18"/>
      <c r="L3" s="18"/>
      <c r="M3" s="18"/>
      <c r="N3" s="18"/>
      <c r="O3" s="34" t="s">
        <v>34</v>
      </c>
    </row>
    <row r="4" spans="1:15">
      <c r="A4" s="23"/>
      <c r="B4" s="23"/>
      <c r="C4" s="23"/>
      <c r="D4" s="23"/>
      <c r="K4" s="23"/>
      <c r="L4" s="23"/>
      <c r="M4" s="23"/>
      <c r="N4" s="23"/>
      <c r="O4" s="34" t="s">
        <v>33</v>
      </c>
    </row>
    <row r="5" spans="1:15">
      <c r="A5" s="18"/>
      <c r="B5" s="18"/>
      <c r="C5" s="18"/>
      <c r="D5" s="18"/>
      <c r="K5" s="18"/>
      <c r="L5" s="18"/>
      <c r="M5" s="18"/>
      <c r="N5" s="18"/>
      <c r="O5" s="34" t="s">
        <v>32</v>
      </c>
    </row>
    <row r="6" spans="1:15">
      <c r="A6" s="18"/>
      <c r="B6" s="18"/>
      <c r="C6" s="18"/>
      <c r="D6" s="18"/>
      <c r="K6" s="18"/>
      <c r="L6" s="18"/>
      <c r="M6" s="18"/>
      <c r="N6" s="18"/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 s="10" customFormat="1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8" customHeigh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5" t="s">
        <v>20</v>
      </c>
      <c r="M12" s="25"/>
      <c r="N12" s="8"/>
      <c r="O12" s="4" t="s">
        <v>18</v>
      </c>
    </row>
    <row r="13" spans="1:15" ht="18">
      <c r="O13" s="5"/>
    </row>
    <row r="14" spans="1:15" ht="18">
      <c r="B14" s="26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"/>
    </row>
    <row r="17" spans="1:15" s="8" customFormat="1" ht="28.5" customHeight="1">
      <c r="A17" s="29" t="s">
        <v>14</v>
      </c>
      <c r="B17" s="30"/>
      <c r="C17" s="31">
        <f>SUMIF(O20:O21,"&gt;0")</f>
        <v>25000</v>
      </c>
      <c r="D17" s="30"/>
      <c r="E17" s="15" t="s">
        <v>27</v>
      </c>
      <c r="F17" s="15" t="s">
        <v>28</v>
      </c>
      <c r="G17" s="15" t="s">
        <v>29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>
      <c r="A18" s="24" t="s">
        <v>0</v>
      </c>
      <c r="B18" s="24" t="s">
        <v>1</v>
      </c>
      <c r="C18" s="24" t="s">
        <v>2</v>
      </c>
      <c r="D18" s="24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2" t="s">
        <v>15</v>
      </c>
      <c r="K18" s="24" t="s">
        <v>11</v>
      </c>
      <c r="L18" s="24" t="s">
        <v>12</v>
      </c>
      <c r="M18" s="24" t="s">
        <v>13</v>
      </c>
      <c r="N18" s="24" t="s">
        <v>9</v>
      </c>
      <c r="O18" s="28" t="s">
        <v>10</v>
      </c>
    </row>
    <row r="19" spans="1:15" s="8" customFormat="1" ht="28.8">
      <c r="A19" s="24"/>
      <c r="B19" s="24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3"/>
      <c r="K19" s="24"/>
      <c r="L19" s="24"/>
      <c r="M19" s="24"/>
      <c r="N19" s="24"/>
      <c r="O19" s="28"/>
    </row>
    <row r="20" spans="1:15" s="8" customFormat="1" ht="46.2" customHeight="1">
      <c r="A20" s="17">
        <v>1</v>
      </c>
      <c r="B20" s="20" t="s">
        <v>26</v>
      </c>
      <c r="C20" s="20" t="s">
        <v>25</v>
      </c>
      <c r="D20" s="22">
        <v>5</v>
      </c>
      <c r="E20" s="19">
        <v>4500</v>
      </c>
      <c r="F20" s="19">
        <v>5000</v>
      </c>
      <c r="G20" s="19">
        <v>5500</v>
      </c>
      <c r="H20" s="16"/>
      <c r="I20" s="16"/>
      <c r="J20" s="16">
        <f t="shared" ref="J20:J21" si="0">AVERAGE(E20:I20)</f>
        <v>5000</v>
      </c>
      <c r="K20" s="17">
        <f t="shared" ref="K20:K21" si="1">COUNT(E20:I20)</f>
        <v>3</v>
      </c>
      <c r="L20" s="17">
        <f t="shared" ref="L20:L21" si="2">STDEV(E20:I20)</f>
        <v>500</v>
      </c>
      <c r="M20" s="17">
        <f t="shared" ref="M20:M21" si="3">L20/J20*100</f>
        <v>10</v>
      </c>
      <c r="N20" s="17" t="str">
        <f t="shared" ref="N20:N21" si="4">IF(M20&lt;33,"ОДНОРОДНЫЕ","НЕОДНОРОДНЫЕ")</f>
        <v>ОДНОРОДНЫЕ</v>
      </c>
      <c r="O20" s="16">
        <f t="shared" ref="O20:O21" si="5">D20*J20</f>
        <v>25000</v>
      </c>
    </row>
    <row r="21" spans="1:15" s="8" customFormat="1">
      <c r="A21" s="17">
        <v>2</v>
      </c>
      <c r="B21" s="20" t="s">
        <v>30</v>
      </c>
      <c r="C21" s="20"/>
      <c r="D21" s="21"/>
      <c r="E21" s="19">
        <f>D20*E20</f>
        <v>22500</v>
      </c>
      <c r="F21" s="19">
        <f>D20*F20</f>
        <v>25000</v>
      </c>
      <c r="G21" s="19">
        <f>D20*G20</f>
        <v>27500</v>
      </c>
      <c r="H21" s="16"/>
      <c r="I21" s="16"/>
      <c r="J21" s="16">
        <f t="shared" si="0"/>
        <v>25000</v>
      </c>
      <c r="K21" s="17">
        <f t="shared" si="1"/>
        <v>3</v>
      </c>
      <c r="L21" s="17">
        <f t="shared" si="2"/>
        <v>2500</v>
      </c>
      <c r="M21" s="17">
        <f t="shared" si="3"/>
        <v>10</v>
      </c>
      <c r="N21" s="17" t="str">
        <f t="shared" si="4"/>
        <v>ОДНОРОДНЫЕ</v>
      </c>
      <c r="O21" s="16">
        <f t="shared" si="5"/>
        <v>0</v>
      </c>
    </row>
    <row r="22" spans="1:15" s="10" customFormat="1">
      <c r="A22" s="8"/>
      <c r="B22" s="8"/>
      <c r="C22" s="8"/>
      <c r="D22" s="8"/>
      <c r="E22" s="9"/>
      <c r="F22" s="9"/>
      <c r="G22" s="9"/>
      <c r="H22" s="9"/>
      <c r="I22" s="9"/>
      <c r="J22" s="9"/>
      <c r="K22" s="8"/>
      <c r="L22" s="8"/>
      <c r="M22" s="8"/>
      <c r="N22" s="8"/>
      <c r="O22" s="9"/>
    </row>
    <row r="23" spans="1:15" s="35" customFormat="1" ht="34.799999999999997" customHeight="1">
      <c r="A23" s="27" t="s">
        <v>36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s="35" customFormat="1" ht="31.8" customHeight="1">
      <c r="A24" s="27" t="s">
        <v>24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s="35" customFormat="1" ht="17.399999999999999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s="35" customFormat="1" ht="33" customHeight="1">
      <c r="A26" s="36" t="s">
        <v>37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</sheetData>
  <mergeCells count="17">
    <mergeCell ref="A18:A19"/>
    <mergeCell ref="B18:B19"/>
    <mergeCell ref="C18:D18"/>
    <mergeCell ref="A26:O26"/>
    <mergeCell ref="L12:M12"/>
    <mergeCell ref="B14:N14"/>
    <mergeCell ref="A23:O23"/>
    <mergeCell ref="A24:O24"/>
    <mergeCell ref="A25:O25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:N21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1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2021-09-01T07:15:37Z</dcterms:modified>
</cp:coreProperties>
</file>