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4" i="1" l="1"/>
  <c r="O24" i="1" s="1"/>
  <c r="K24" i="1"/>
  <c r="L24" i="1"/>
  <c r="J25" i="1"/>
  <c r="O25" i="1" s="1"/>
  <c r="K25" i="1"/>
  <c r="L25" i="1"/>
  <c r="L26" i="1"/>
  <c r="K26" i="1"/>
  <c r="L23" i="1"/>
  <c r="K23" i="1"/>
  <c r="L21" i="1"/>
  <c r="K21" i="1"/>
  <c r="J26" i="1"/>
  <c r="J23" i="1"/>
  <c r="O23" i="1" s="1"/>
  <c r="J21" i="1"/>
  <c r="L27" i="1"/>
  <c r="J27" i="1"/>
  <c r="O27" i="1" s="1"/>
  <c r="K27" i="1"/>
  <c r="M24" i="1" l="1"/>
  <c r="N24" i="1" s="1"/>
  <c r="M27" i="1"/>
  <c r="N27" i="1" s="1"/>
  <c r="M25" i="1"/>
  <c r="N25" i="1" s="1"/>
  <c r="M26" i="1"/>
  <c r="N26" i="1" s="1"/>
  <c r="K22" i="1"/>
  <c r="L22" i="1"/>
  <c r="J22" i="1"/>
  <c r="O22" i="1" s="1"/>
  <c r="M21" i="1"/>
  <c r="N21" i="1" s="1"/>
  <c r="M23" i="1"/>
  <c r="N23" i="1" s="1"/>
  <c r="O26" i="1"/>
  <c r="O21" i="1"/>
  <c r="C18" i="1" l="1"/>
  <c r="M22" i="1"/>
  <c r="N22" i="1" s="1"/>
</calcChain>
</file>

<file path=xl/sharedStrings.xml><?xml version="1.0" encoding="utf-8"?>
<sst xmlns="http://schemas.openxmlformats.org/spreadsheetml/2006/main" count="52" uniqueCount="43">
  <si>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</si>
  <si>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</si>
  <si>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</si>
  <si>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</si>
  <si>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</si>
  <si>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</si>
  <si>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</si>
  <si>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</si>
  <si>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</si>
  <si>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</si>
  <si>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</si>
  <si>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</si>
  <si>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</si>
  <si>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</si>
  <si>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</si>
  <si>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</si>
  <si>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</si>
  <si>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</si>
  <si>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</si>
  <si>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</si>
  <si>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</si>
  <si>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</si>
  <si>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</si>
  <si>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</si>
  <si>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</si>
  <si>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</si>
  <si>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печенье сахарное</t>
  </si>
  <si>
    <t>печенье диабетическое</t>
  </si>
  <si>
    <t>хлебцы  диабетические</t>
  </si>
  <si>
    <t>слайсы диабетические</t>
  </si>
  <si>
    <t xml:space="preserve">зефир </t>
  </si>
  <si>
    <t>мармелад</t>
  </si>
  <si>
    <t>КП вх.4236 от 11.10.2021</t>
  </si>
  <si>
    <t>КП вх.4237 от 11.10.2021</t>
  </si>
  <si>
    <t>КП вх.4238 от 11.10.2021</t>
  </si>
  <si>
    <t>к Извещению о проведении закупки</t>
  </si>
  <si>
    <t>№ 241-21н</t>
  </si>
  <si>
    <t>только субъекты малого и среднего предпринимательства</t>
  </si>
  <si>
    <t>на поставку кондитерских изделий путем запроса котировок</t>
  </si>
  <si>
    <t>в электронной форме, участниками которого могут являться</t>
  </si>
  <si>
    <t>Приложение № 4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</si>
  <si>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</si>
  <si>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881 500,00 (восемьсот восемьдесят одна тысяча пятьсот)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</si>
</sst>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topLeftCell="A10" zoomScale="85" zoomScaleNormal="85" zoomScalePageLayoutView="70" workbookViewId="0">
      <selection activeCell="Q18" sqref="Q18"/>
    </sheetView>
  </sheetViews>
  <sheetFormatPr defaultColWidth="9.109375" defaultRowHeight="14.4" x14ac:dyDescent="0.3"/>
  <cols>
    <col min="1" max="1" width="9.109375" style="2"/>
    <col min="2" max="2" width="27.33203125" style="2" customWidth="1"/>
    <col min="3" max="4" width="9.109375" style="2"/>
    <col min="5" max="5" width="14.88671875" style="3" customWidth="1"/>
    <col min="6" max="7" width="14.6640625" style="3" customWidth="1"/>
    <col min="8" max="8" width="14.6640625" style="3" hidden="1" customWidth="1"/>
    <col min="9" max="9" width="14.44140625" style="3" hidden="1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 x14ac:dyDescent="0.3">
      <c r="O1" s="37" t="s">
        <v>40</v>
      </c>
    </row>
    <row r="2" spans="1:15" x14ac:dyDescent="0.3">
      <c r="A2" s="18"/>
      <c r="B2" s="18"/>
      <c r="C2" s="18"/>
      <c r="D2" s="18"/>
      <c r="K2" s="18"/>
      <c r="L2" s="18"/>
      <c r="M2" s="18"/>
      <c r="N2" s="18"/>
      <c r="O2" s="37" t="s">
        <v>35</v>
      </c>
    </row>
    <row r="3" spans="1:15" x14ac:dyDescent="0.3">
      <c r="A3" s="18"/>
      <c r="B3" s="18"/>
      <c r="C3" s="18"/>
      <c r="D3" s="18"/>
      <c r="K3" s="18"/>
      <c r="L3" s="18"/>
      <c r="M3" s="18"/>
      <c r="N3" s="18"/>
      <c r="O3" s="37" t="s">
        <v>38</v>
      </c>
    </row>
    <row r="4" spans="1:15" x14ac:dyDescent="0.3">
      <c r="A4" s="26"/>
      <c r="B4" s="26"/>
      <c r="C4" s="26"/>
      <c r="D4" s="26"/>
      <c r="K4" s="26"/>
      <c r="L4" s="26"/>
      <c r="M4" s="26"/>
      <c r="N4" s="26"/>
      <c r="O4" s="37" t="s">
        <v>39</v>
      </c>
    </row>
    <row r="5" spans="1:15" x14ac:dyDescent="0.3">
      <c r="A5" s="26"/>
      <c r="B5" s="26"/>
      <c r="C5" s="26"/>
      <c r="D5" s="26"/>
      <c r="K5" s="26"/>
      <c r="L5" s="26"/>
      <c r="M5" s="26"/>
      <c r="N5" s="26"/>
      <c r="O5" s="37" t="s">
        <v>37</v>
      </c>
    </row>
    <row r="6" spans="1:15" x14ac:dyDescent="0.3">
      <c r="A6" s="18"/>
      <c r="B6" s="18"/>
      <c r="C6" s="18"/>
      <c r="D6" s="18"/>
      <c r="K6" s="18"/>
      <c r="L6" s="18"/>
      <c r="M6" s="18"/>
      <c r="N6" s="18"/>
      <c r="O6" s="37" t="s">
        <v>36</v>
      </c>
    </row>
    <row r="7" spans="1:15" x14ac:dyDescent="0.3">
      <c r="A7" s="18"/>
      <c r="B7" s="18"/>
      <c r="C7" s="18"/>
      <c r="D7" s="18"/>
      <c r="K7" s="18"/>
      <c r="L7" s="18"/>
      <c r="M7" s="18"/>
      <c r="N7" s="18"/>
    </row>
    <row r="8" spans="1:15" x14ac:dyDescent="0.3">
      <c r="A8" s="18"/>
      <c r="B8" s="18"/>
      <c r="C8" s="18"/>
      <c r="D8" s="18"/>
      <c r="K8" s="18"/>
      <c r="L8" s="18"/>
      <c r="M8" s="18"/>
      <c r="N8" s="18"/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21</v>
      </c>
    </row>
    <row r="11" spans="1:15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 x14ac:dyDescent="0.3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95" customHeight="1" x14ac:dyDescent="0.3">
      <c r="A13" s="8"/>
      <c r="B13" s="8"/>
      <c r="C13" s="8"/>
      <c r="D13" s="8"/>
      <c r="E13" s="9"/>
      <c r="F13" s="9"/>
      <c r="G13" s="9"/>
      <c r="H13" s="9"/>
      <c r="I13" s="9"/>
      <c r="J13" s="9"/>
      <c r="K13" s="8"/>
      <c r="L13" s="27" t="s">
        <v>20</v>
      </c>
      <c r="M13" s="27"/>
      <c r="N13" s="8"/>
      <c r="O13" s="4" t="s">
        <v>18</v>
      </c>
    </row>
    <row r="14" spans="1:15" ht="18" x14ac:dyDescent="0.3">
      <c r="O14" s="5"/>
    </row>
    <row r="15" spans="1:15" ht="18" x14ac:dyDescent="0.3">
      <c r="B15" s="28" t="s">
        <v>19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5"/>
    </row>
    <row r="18" spans="1:15" s="8" customFormat="1" ht="54.6" customHeight="1" x14ac:dyDescent="0.3">
      <c r="A18" s="31" t="s">
        <v>14</v>
      </c>
      <c r="B18" s="32"/>
      <c r="C18" s="33">
        <f>SUMIF(O21:O27,"&gt;0")</f>
        <v>916666.66666666674</v>
      </c>
      <c r="D18" s="32"/>
      <c r="E18" s="15" t="s">
        <v>32</v>
      </c>
      <c r="F18" s="15" t="s">
        <v>33</v>
      </c>
      <c r="G18" s="15" t="s">
        <v>34</v>
      </c>
      <c r="H18" s="15"/>
      <c r="I18" s="15"/>
      <c r="J18" s="6"/>
      <c r="K18" s="7"/>
      <c r="L18" s="7"/>
      <c r="M18" s="7"/>
      <c r="N18" s="7"/>
      <c r="O18" s="6"/>
    </row>
    <row r="19" spans="1:15" s="8" customFormat="1" ht="30" customHeight="1" x14ac:dyDescent="0.3">
      <c r="A19" s="36" t="s">
        <v>0</v>
      </c>
      <c r="B19" s="36" t="s">
        <v>1</v>
      </c>
      <c r="C19" s="36" t="s">
        <v>2</v>
      </c>
      <c r="D19" s="36"/>
      <c r="E19" s="6" t="s">
        <v>5</v>
      </c>
      <c r="F19" s="6" t="s">
        <v>7</v>
      </c>
      <c r="G19" s="14" t="s">
        <v>8</v>
      </c>
      <c r="H19" s="13" t="s">
        <v>22</v>
      </c>
      <c r="I19" s="13" t="s">
        <v>23</v>
      </c>
      <c r="J19" s="34" t="s">
        <v>15</v>
      </c>
      <c r="K19" s="36" t="s">
        <v>11</v>
      </c>
      <c r="L19" s="36" t="s">
        <v>12</v>
      </c>
      <c r="M19" s="36" t="s">
        <v>13</v>
      </c>
      <c r="N19" s="36" t="s">
        <v>9</v>
      </c>
      <c r="O19" s="30" t="s">
        <v>10</v>
      </c>
    </row>
    <row r="20" spans="1:15" s="8" customFormat="1" ht="28.8" x14ac:dyDescent="0.3">
      <c r="A20" s="36"/>
      <c r="B20" s="36"/>
      <c r="C20" s="7" t="s">
        <v>3</v>
      </c>
      <c r="D20" s="7" t="s">
        <v>4</v>
      </c>
      <c r="E20" s="6" t="s">
        <v>6</v>
      </c>
      <c r="F20" s="6" t="s">
        <v>6</v>
      </c>
      <c r="G20" s="14" t="s">
        <v>6</v>
      </c>
      <c r="H20" s="14" t="s">
        <v>6</v>
      </c>
      <c r="I20" s="6" t="s">
        <v>6</v>
      </c>
      <c r="J20" s="35"/>
      <c r="K20" s="36"/>
      <c r="L20" s="36"/>
      <c r="M20" s="36"/>
      <c r="N20" s="36"/>
      <c r="O20" s="30"/>
    </row>
    <row r="21" spans="1:15" s="8" customFormat="1" ht="17.399999999999999" customHeight="1" x14ac:dyDescent="0.3">
      <c r="A21" s="17">
        <v>1</v>
      </c>
      <c r="B21" s="21" t="s">
        <v>26</v>
      </c>
      <c r="C21" s="21" t="s">
        <v>25</v>
      </c>
      <c r="D21" s="22">
        <v>1200</v>
      </c>
      <c r="E21" s="19">
        <v>260</v>
      </c>
      <c r="F21" s="19">
        <v>240</v>
      </c>
      <c r="G21" s="19">
        <v>220</v>
      </c>
      <c r="H21" s="16"/>
      <c r="I21" s="16"/>
      <c r="J21" s="16">
        <f t="shared" ref="J21:J26" si="0">AVERAGE(E21:I21)</f>
        <v>240</v>
      </c>
      <c r="K21" s="17">
        <f t="shared" ref="K21:K26" si="1">COUNT(E21:I21)</f>
        <v>3</v>
      </c>
      <c r="L21" s="17">
        <f t="shared" ref="L21:L26" si="2">STDEV(E21:I21)</f>
        <v>20</v>
      </c>
      <c r="M21" s="17">
        <f t="shared" ref="M21:M26" si="3">L21/J21*100</f>
        <v>8.3333333333333321</v>
      </c>
      <c r="N21" s="17" t="str">
        <f t="shared" ref="N21:N26" si="4">IF(M21&lt;33,"ОДНОРОДНЫЕ","НЕОДНОРОДНЫЕ")</f>
        <v>ОДНОРОДНЫЕ</v>
      </c>
      <c r="O21" s="16">
        <f t="shared" ref="O21:O26" si="5">D21*J21</f>
        <v>288000</v>
      </c>
    </row>
    <row r="22" spans="1:15" s="8" customFormat="1" ht="17.399999999999999" customHeight="1" x14ac:dyDescent="0.3">
      <c r="A22" s="17">
        <v>2</v>
      </c>
      <c r="B22" s="21" t="s">
        <v>27</v>
      </c>
      <c r="C22" s="21" t="s">
        <v>25</v>
      </c>
      <c r="D22" s="22">
        <v>100</v>
      </c>
      <c r="E22" s="19">
        <v>580</v>
      </c>
      <c r="F22" s="19">
        <v>575</v>
      </c>
      <c r="G22" s="19">
        <v>575</v>
      </c>
      <c r="H22" s="16"/>
      <c r="I22" s="16"/>
      <c r="J22" s="16">
        <f t="shared" si="0"/>
        <v>576.66666666666663</v>
      </c>
      <c r="K22" s="17">
        <f t="shared" si="1"/>
        <v>3</v>
      </c>
      <c r="L22" s="17">
        <f t="shared" si="2"/>
        <v>2.8867513459481287</v>
      </c>
      <c r="M22" s="17">
        <f t="shared" si="3"/>
        <v>0.50059271895054258</v>
      </c>
      <c r="N22" s="17" t="str">
        <f t="shared" si="4"/>
        <v>ОДНОРОДНЫЕ</v>
      </c>
      <c r="O22" s="16">
        <f t="shared" si="5"/>
        <v>57666.666666666664</v>
      </c>
    </row>
    <row r="23" spans="1:15" s="8" customFormat="1" ht="17.399999999999999" customHeight="1" x14ac:dyDescent="0.3">
      <c r="A23" s="17">
        <v>3</v>
      </c>
      <c r="B23" s="21" t="s">
        <v>28</v>
      </c>
      <c r="C23" s="21" t="s">
        <v>25</v>
      </c>
      <c r="D23" s="23">
        <v>100</v>
      </c>
      <c r="E23" s="19">
        <v>590</v>
      </c>
      <c r="F23" s="19">
        <v>600</v>
      </c>
      <c r="G23" s="19">
        <v>575</v>
      </c>
      <c r="H23" s="16"/>
      <c r="I23" s="16"/>
      <c r="J23" s="16">
        <f t="shared" si="0"/>
        <v>588.33333333333337</v>
      </c>
      <c r="K23" s="17">
        <f t="shared" si="1"/>
        <v>3</v>
      </c>
      <c r="L23" s="17">
        <f t="shared" si="2"/>
        <v>12.583057392117917</v>
      </c>
      <c r="M23" s="17">
        <f t="shared" si="3"/>
        <v>2.1387632961106942</v>
      </c>
      <c r="N23" s="17" t="str">
        <f t="shared" si="4"/>
        <v>ОДНОРОДНЫЕ</v>
      </c>
      <c r="O23" s="16">
        <f t="shared" si="5"/>
        <v>58833.333333333336</v>
      </c>
    </row>
    <row r="24" spans="1:15" s="8" customFormat="1" ht="17.399999999999999" customHeight="1" x14ac:dyDescent="0.3">
      <c r="A24" s="24">
        <v>4</v>
      </c>
      <c r="B24" s="21" t="s">
        <v>29</v>
      </c>
      <c r="C24" s="21" t="s">
        <v>25</v>
      </c>
      <c r="D24" s="23">
        <v>400</v>
      </c>
      <c r="E24" s="25">
        <v>595</v>
      </c>
      <c r="F24" s="25">
        <v>585</v>
      </c>
      <c r="G24" s="25">
        <v>575</v>
      </c>
      <c r="H24" s="25"/>
      <c r="I24" s="25"/>
      <c r="J24" s="25">
        <f t="shared" ref="J24:J25" si="6">AVERAGE(E24:I24)</f>
        <v>585</v>
      </c>
      <c r="K24" s="24">
        <f t="shared" ref="K24:K25" si="7">COUNT(E24:I24)</f>
        <v>3</v>
      </c>
      <c r="L24" s="24">
        <f t="shared" ref="L24:L25" si="8">STDEV(E24:I24)</f>
        <v>10</v>
      </c>
      <c r="M24" s="24">
        <f t="shared" ref="M24:M25" si="9">L24/J24*100</f>
        <v>1.7094017094017095</v>
      </c>
      <c r="N24" s="24" t="str">
        <f t="shared" ref="N24:N25" si="10">IF(M24&lt;33,"ОДНОРОДНЫЕ","НЕОДНОРОДНЫЕ")</f>
        <v>ОДНОРОДНЫЕ</v>
      </c>
      <c r="O24" s="25">
        <f t="shared" ref="O24:O25" si="11">D24*J24</f>
        <v>234000</v>
      </c>
    </row>
    <row r="25" spans="1:15" s="8" customFormat="1" ht="17.399999999999999" customHeight="1" x14ac:dyDescent="0.3">
      <c r="A25" s="24">
        <v>5</v>
      </c>
      <c r="B25" s="21" t="s">
        <v>30</v>
      </c>
      <c r="C25" s="21" t="s">
        <v>25</v>
      </c>
      <c r="D25" s="23">
        <v>500</v>
      </c>
      <c r="E25" s="25">
        <v>274</v>
      </c>
      <c r="F25" s="25">
        <v>270</v>
      </c>
      <c r="G25" s="25">
        <v>265</v>
      </c>
      <c r="H25" s="25"/>
      <c r="I25" s="25"/>
      <c r="J25" s="25">
        <f t="shared" si="6"/>
        <v>269.66666666666669</v>
      </c>
      <c r="K25" s="24">
        <f t="shared" si="7"/>
        <v>3</v>
      </c>
      <c r="L25" s="24">
        <f t="shared" si="8"/>
        <v>4.5092497528228943</v>
      </c>
      <c r="M25" s="24">
        <f t="shared" si="9"/>
        <v>1.6721568922705419</v>
      </c>
      <c r="N25" s="24" t="str">
        <f t="shared" si="10"/>
        <v>ОДНОРОДНЫЕ</v>
      </c>
      <c r="O25" s="25">
        <f t="shared" si="11"/>
        <v>134833.33333333334</v>
      </c>
    </row>
    <row r="26" spans="1:15" s="8" customFormat="1" ht="17.399999999999999" customHeight="1" x14ac:dyDescent="0.3">
      <c r="A26" s="24">
        <v>6</v>
      </c>
      <c r="B26" s="20" t="s">
        <v>31</v>
      </c>
      <c r="C26" s="21" t="s">
        <v>25</v>
      </c>
      <c r="D26" s="22">
        <v>500</v>
      </c>
      <c r="E26" s="16">
        <v>295</v>
      </c>
      <c r="F26" s="16">
        <v>285</v>
      </c>
      <c r="G26" s="16">
        <v>280</v>
      </c>
      <c r="H26" s="16"/>
      <c r="I26" s="16"/>
      <c r="J26" s="16">
        <f t="shared" si="0"/>
        <v>286.66666666666669</v>
      </c>
      <c r="K26" s="17">
        <f t="shared" si="1"/>
        <v>3</v>
      </c>
      <c r="L26" s="17">
        <f t="shared" si="2"/>
        <v>7.6376261582597333</v>
      </c>
      <c r="M26" s="17">
        <f t="shared" si="3"/>
        <v>2.6642881947417671</v>
      </c>
      <c r="N26" s="17" t="str">
        <f t="shared" si="4"/>
        <v>ОДНОРОДНЫЕ</v>
      </c>
      <c r="O26" s="16">
        <f t="shared" si="5"/>
        <v>143333.33333333334</v>
      </c>
    </row>
    <row r="27" spans="1:15" s="8" customFormat="1" ht="17.399999999999999" customHeight="1" x14ac:dyDescent="0.3">
      <c r="A27" s="24">
        <v>7</v>
      </c>
      <c r="B27" s="20"/>
      <c r="C27" s="21"/>
      <c r="D27" s="22"/>
      <c r="E27" s="16">
        <v>951500</v>
      </c>
      <c r="F27" s="16">
        <v>917000</v>
      </c>
      <c r="G27" s="16">
        <v>881500</v>
      </c>
      <c r="H27" s="14"/>
      <c r="I27" s="6"/>
      <c r="J27" s="6">
        <f>AVERAGE(E27:I27)</f>
        <v>916666.66666666663</v>
      </c>
      <c r="K27" s="7">
        <f>COUNT(E27:I27)</f>
        <v>3</v>
      </c>
      <c r="L27" s="7">
        <f>STDEV(E27:I27)</f>
        <v>35001.190455944976</v>
      </c>
      <c r="M27" s="7">
        <f>L27/J27*100</f>
        <v>3.8183116861030881</v>
      </c>
      <c r="N27" s="7" t="str">
        <f>IF(M27&lt;33,"ОДНОРОДНЫЕ","НЕОДНОРОДНЫЕ")</f>
        <v>ОДНОРОДНЫЕ</v>
      </c>
      <c r="O27" s="6">
        <f>D27*J27</f>
        <v>0</v>
      </c>
    </row>
    <row r="28" spans="1:15" s="10" customFormat="1" x14ac:dyDescent="0.3">
      <c r="A28" s="8"/>
      <c r="B28" s="8"/>
      <c r="C28" s="8"/>
      <c r="D28" s="8"/>
      <c r="E28" s="9"/>
      <c r="F28" s="9"/>
      <c r="G28" s="9"/>
      <c r="H28" s="9"/>
      <c r="I28" s="9"/>
      <c r="J28" s="9"/>
      <c r="K28" s="8"/>
      <c r="L28" s="8"/>
      <c r="M28" s="8"/>
      <c r="N28" s="8"/>
      <c r="O28" s="9"/>
    </row>
    <row r="29" spans="1:15" s="38" customFormat="1" ht="33.6" customHeight="1" x14ac:dyDescent="0.25">
      <c r="A29" s="29" t="s">
        <v>41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 s="38" customFormat="1" ht="33.6" customHeight="1" x14ac:dyDescent="0.25">
      <c r="A30" s="29" t="s">
        <v>24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 s="38" customFormat="1" ht="15" customHeight="1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5" s="38" customFormat="1" ht="31.8" customHeight="1" x14ac:dyDescent="0.25">
      <c r="A32" s="39" t="s">
        <v>42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15" s="10" customFormat="1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</sheetData>
  <mergeCells count="18">
    <mergeCell ref="A29:O29"/>
    <mergeCell ref="A30:O30"/>
    <mergeCell ref="A31:O31"/>
    <mergeCell ref="A32:O32"/>
    <mergeCell ref="L13:M13"/>
    <mergeCell ref="B15:N15"/>
    <mergeCell ref="A33:O33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7">
    <cfRule type="containsText" dxfId="11" priority="10" operator="containsText" text="НЕ">
      <formula>NOT(ISERROR(SEARCH("НЕ",N27)))</formula>
    </cfRule>
    <cfRule type="containsText" dxfId="10" priority="11" operator="containsText" text="ОДНОРОДНЫЕ">
      <formula>NOT(ISERROR(SEARCH("ОДНОРОДНЫЕ",N27)))</formula>
    </cfRule>
    <cfRule type="containsText" dxfId="9" priority="12" operator="containsText" text="НЕОДНОРОДНЫЕ">
      <formula>NOT(ISERROR(SEARCH("НЕОДНОРОДНЫЕ",N27)))</formula>
    </cfRule>
  </conditionalFormatting>
  <conditionalFormatting sqref="N27">
    <cfRule type="containsText" dxfId="8" priority="7" operator="containsText" text="НЕОДНОРОДНЫЕ">
      <formula>NOT(ISERROR(SEARCH("НЕОДНОРОДНЫЕ",N27)))</formula>
    </cfRule>
    <cfRule type="containsText" dxfId="7" priority="8" operator="containsText" text="ОДНОРОДНЫЕ">
      <formula>NOT(ISERROR(SEARCH("ОДНОРОДНЫЕ",N27)))</formula>
    </cfRule>
    <cfRule type="containsText" dxfId="6" priority="9" operator="containsText" text="НЕОДНОРОДНЫЕ">
      <formula>NOT(ISERROR(SEARCH("НЕОДНОРОДНЫЕ",N27)))</formula>
    </cfRule>
  </conditionalFormatting>
  <conditionalFormatting sqref="N21:N26">
    <cfRule type="containsText" dxfId="5" priority="4" operator="containsText" text="НЕ">
      <formula>NOT(ISERROR(SEARCH("НЕ",N21)))</formula>
    </cfRule>
    <cfRule type="containsText" dxfId="4" priority="5" operator="containsText" text="ОДНОРОДНЫЕ">
      <formula>NOT(ISERROR(SEARCH("ОДНОРОДНЫЕ",N21)))</formula>
    </cfRule>
    <cfRule type="containsText" dxfId="3" priority="6" operator="containsText" text="НЕОДНОРОДНЫЕ">
      <formula>NOT(ISERROR(SEARCH("НЕОДНОРОДНЫЕ",N21)))</formula>
    </cfRule>
  </conditionalFormatting>
  <conditionalFormatting sqref="N21:N26">
    <cfRule type="containsText" dxfId="2" priority="1" operator="containsText" text="НЕОДНОРОДНЫЕ">
      <formula>NOT(ISERROR(SEARCH("НЕОДНОРОДНЫЕ",N21)))</formula>
    </cfRule>
    <cfRule type="containsText" dxfId="1" priority="2" operator="containsText" text="ОДНОРОДНЫЕ">
      <formula>NOT(ISERROR(SEARCH("ОДНОРОДНЫЕ",N21)))</formula>
    </cfRule>
    <cfRule type="containsText" dxfId="0" priority="3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2021-10-13T02:53:12Z</dcterms:modified>
</cp:coreProperties>
</file>