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63" i="1" l="1"/>
  <c r="K63" i="1"/>
  <c r="J63" i="1"/>
  <c r="O63" i="1" s="1"/>
  <c r="L62" i="1"/>
  <c r="K62" i="1"/>
  <c r="J62" i="1"/>
  <c r="O62" i="1" s="1"/>
  <c r="L61" i="1"/>
  <c r="K61" i="1"/>
  <c r="J61" i="1"/>
  <c r="O61" i="1" s="1"/>
  <c r="L60" i="1"/>
  <c r="K60" i="1"/>
  <c r="J60" i="1"/>
  <c r="O60" i="1" s="1"/>
  <c r="L59" i="1"/>
  <c r="K59" i="1"/>
  <c r="J59" i="1"/>
  <c r="O59" i="1" s="1"/>
  <c r="L58" i="1"/>
  <c r="K58" i="1"/>
  <c r="J58" i="1"/>
  <c r="O58" i="1" s="1"/>
  <c r="L57" i="1"/>
  <c r="K57" i="1"/>
  <c r="J57" i="1"/>
  <c r="O57" i="1" s="1"/>
  <c r="L56" i="1"/>
  <c r="K56" i="1"/>
  <c r="J56" i="1"/>
  <c r="O56" i="1" s="1"/>
  <c r="L55" i="1"/>
  <c r="K55" i="1"/>
  <c r="J55" i="1"/>
  <c r="O55" i="1" s="1"/>
  <c r="L54" i="1"/>
  <c r="K54" i="1"/>
  <c r="J54" i="1"/>
  <c r="O54" i="1" s="1"/>
  <c r="L53" i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J64" i="1"/>
  <c r="O64" i="1" s="1"/>
  <c r="K64" i="1"/>
  <c r="L64" i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28" i="1"/>
  <c r="K28" i="1"/>
  <c r="J28" i="1"/>
  <c r="O28" i="1" s="1"/>
  <c r="L31" i="1"/>
  <c r="K31" i="1"/>
  <c r="J31" i="1"/>
  <c r="O31" i="1" s="1"/>
  <c r="L30" i="1"/>
  <c r="K30" i="1"/>
  <c r="J30" i="1"/>
  <c r="O30" i="1" s="1"/>
  <c r="L33" i="1"/>
  <c r="K33" i="1"/>
  <c r="J33" i="1"/>
  <c r="O33" i="1" s="1"/>
  <c r="L29" i="1"/>
  <c r="K29" i="1"/>
  <c r="J29" i="1"/>
  <c r="O29" i="1" s="1"/>
  <c r="L27" i="1"/>
  <c r="K27" i="1"/>
  <c r="J27" i="1"/>
  <c r="O27" i="1" s="1"/>
  <c r="L26" i="1"/>
  <c r="K26" i="1"/>
  <c r="J26" i="1"/>
  <c r="O26" i="1" s="1"/>
  <c r="L25" i="1"/>
  <c r="K25" i="1"/>
  <c r="J25" i="1"/>
  <c r="O25" i="1" s="1"/>
  <c r="L32" i="1"/>
  <c r="K32" i="1"/>
  <c r="J32" i="1"/>
  <c r="O32" i="1" s="1"/>
  <c r="L24" i="1"/>
  <c r="K24" i="1"/>
  <c r="J24" i="1"/>
  <c r="O24" i="1" s="1"/>
  <c r="L23" i="1"/>
  <c r="K23" i="1"/>
  <c r="L22" i="1"/>
  <c r="K22" i="1"/>
  <c r="J23" i="1"/>
  <c r="O23" i="1" s="1"/>
  <c r="J22" i="1"/>
  <c r="M57" i="1" l="1"/>
  <c r="N57" i="1" s="1"/>
  <c r="M61" i="1"/>
  <c r="N61" i="1" s="1"/>
  <c r="M62" i="1"/>
  <c r="N62" i="1" s="1"/>
  <c r="M58" i="1"/>
  <c r="N58" i="1" s="1"/>
  <c r="M60" i="1"/>
  <c r="N60" i="1" s="1"/>
  <c r="M59" i="1"/>
  <c r="N59" i="1" s="1"/>
  <c r="M56" i="1"/>
  <c r="N56" i="1" s="1"/>
  <c r="M63" i="1"/>
  <c r="N63" i="1" s="1"/>
  <c r="M55" i="1"/>
  <c r="N55" i="1" s="1"/>
  <c r="M53" i="1"/>
  <c r="N53" i="1" s="1"/>
  <c r="M50" i="1"/>
  <c r="N50" i="1" s="1"/>
  <c r="M47" i="1"/>
  <c r="N47" i="1" s="1"/>
  <c r="M45" i="1"/>
  <c r="N45" i="1" s="1"/>
  <c r="M52" i="1"/>
  <c r="N52" i="1" s="1"/>
  <c r="M48" i="1"/>
  <c r="N48" i="1" s="1"/>
  <c r="M51" i="1"/>
  <c r="N51" i="1" s="1"/>
  <c r="M46" i="1"/>
  <c r="N46" i="1" s="1"/>
  <c r="M49" i="1"/>
  <c r="N49" i="1" s="1"/>
  <c r="M54" i="1"/>
  <c r="N54" i="1" s="1"/>
  <c r="M64" i="1"/>
  <c r="N64" i="1" s="1"/>
  <c r="M39" i="1"/>
  <c r="N39" i="1" s="1"/>
  <c r="M42" i="1"/>
  <c r="N42" i="1" s="1"/>
  <c r="M38" i="1"/>
  <c r="N38" i="1" s="1"/>
  <c r="M36" i="1"/>
  <c r="N36" i="1" s="1"/>
  <c r="M41" i="1"/>
  <c r="N41" i="1" s="1"/>
  <c r="M35" i="1"/>
  <c r="N35" i="1" s="1"/>
  <c r="M34" i="1"/>
  <c r="N34" i="1" s="1"/>
  <c r="M37" i="1"/>
  <c r="N37" i="1" s="1"/>
  <c r="M40" i="1"/>
  <c r="N40" i="1" s="1"/>
  <c r="M43" i="1"/>
  <c r="N43" i="1" s="1"/>
  <c r="M44" i="1"/>
  <c r="N44" i="1" s="1"/>
  <c r="M31" i="1"/>
  <c r="N31" i="1" s="1"/>
  <c r="M28" i="1"/>
  <c r="N28" i="1" s="1"/>
  <c r="M30" i="1"/>
  <c r="N30" i="1" s="1"/>
  <c r="M32" i="1"/>
  <c r="N32" i="1" s="1"/>
  <c r="M26" i="1"/>
  <c r="N26" i="1" s="1"/>
  <c r="M33" i="1"/>
  <c r="N33" i="1" s="1"/>
  <c r="M27" i="1"/>
  <c r="N27" i="1" s="1"/>
  <c r="M24" i="1"/>
  <c r="N24" i="1" s="1"/>
  <c r="M29" i="1"/>
  <c r="N29" i="1" s="1"/>
  <c r="M25" i="1"/>
  <c r="N25" i="1" s="1"/>
  <c r="M22" i="1"/>
  <c r="N22" i="1" s="1"/>
  <c r="M23" i="1"/>
  <c r="N23" i="1" s="1"/>
  <c r="O22" i="1"/>
  <c r="C19" i="1" s="1"/>
</calcChain>
</file>

<file path=xl/sharedStrings.xml><?xml version="1.0" encoding="utf-8"?>
<sst xmlns="http://schemas.openxmlformats.org/spreadsheetml/2006/main" count="62" uniqueCount="52">
  <si>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</si>
  <si>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</si>
  <si>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</si>
  <si>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</si>
  <si>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</si>
  <si>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</si>
  <si>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</si>
  <si>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</si>
  <si>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</si>
  <si>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</si>
  <si>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</si>
  <si>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</si>
  <si>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</si>
  <si>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</si>
  <si>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</si>
  <si>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</si>
  <si>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</si>
  <si>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</si>
  <si>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</si>
  <si>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</si>
  <si>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</si>
  <si>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</si>
  <si>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</si>
  <si>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</si>
  <si>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</si>
  <si>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</si>
  <si>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</si>
  <si>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</si>
  <si>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</si>
  <si>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</si>
  <si>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</si>
  <si>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Уп.</t>
  </si>
  <si>
    <t>Тест-полоски</t>
  </si>
  <si>
    <t xml:space="preserve">Моющий раствор </t>
  </si>
  <si>
    <t>Контроли CA/CB/CC</t>
  </si>
  <si>
    <t>Набор калибраторов</t>
  </si>
  <si>
    <t>Раствор -Ламина (обжимающая жидкость)</t>
  </si>
  <si>
    <t>Калибратор</t>
  </si>
  <si>
    <t>Фокус-контроль</t>
  </si>
  <si>
    <t>Дилюент-разбавитель</t>
  </si>
  <si>
    <t>Системный Очиститель</t>
  </si>
  <si>
    <t xml:space="preserve">Пробирка лабораторная </t>
  </si>
  <si>
    <t xml:space="preserve">Уп. </t>
  </si>
  <si>
    <t xml:space="preserve">Уп.  </t>
  </si>
  <si>
    <t>Шт.</t>
  </si>
  <si>
    <t>КП вх.4084/1 от 04.10.2021</t>
  </si>
  <si>
    <t>КП вх.4083/1 от 04.10.2021</t>
  </si>
  <si>
    <t>КП вх.4085/1 от 04.10.2021</t>
  </si>
  <si>
    <t>на поставку реагентов для мочевой станции Beckman Coulter</t>
  </si>
  <si>
    <t>№ 238-21н</t>
  </si>
  <si>
    <t>(в редакции с изменениями от 11.10.2021)</t>
  </si>
  <si>
    <t>Исходя из имеющегося у Заказчика объёма финансового обеспечения для осуществления закупки НМЦД устанавливается в размере  1 984 320 (один миллион девятьсот восемьдесят четыре тысячи ьриста двадцать)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</si>
</sst>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 shrinkToFit="1"/>
    </xf>
    <xf numFmtId="0" fontId="6" fillId="0" borderId="2" xfId="0" applyFont="1" applyBorder="1" applyAlignment="1">
      <alignment vertical="top" wrapText="1" shrinkToFi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/>
    </xf>
    <xf numFmtId="164" fontId="6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zoomScale="85" zoomScaleNormal="85" zoomScalePageLayoutView="70" workbookViewId="0">
      <selection activeCell="R66" sqref="R66"/>
    </sheetView>
  </sheetViews>
  <sheetFormatPr defaultColWidth="9.140625" defaultRowHeight="15" x14ac:dyDescent="0.25"/>
  <cols>
    <col min="1" max="1" width="9.140625" style="20"/>
    <col min="2" max="2" width="54.42578125" style="27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7" t="s">
        <v>29</v>
      </c>
    </row>
    <row r="2" spans="1:15" x14ac:dyDescent="0.25">
      <c r="C2" s="16"/>
      <c r="D2" s="16"/>
      <c r="K2" s="16"/>
      <c r="L2" s="16"/>
      <c r="M2" s="16"/>
      <c r="N2" s="16"/>
      <c r="O2" s="37" t="s">
        <v>26</v>
      </c>
    </row>
    <row r="3" spans="1:15" x14ac:dyDescent="0.25">
      <c r="C3" s="16"/>
      <c r="D3" s="16"/>
      <c r="K3" s="16"/>
      <c r="L3" s="16"/>
      <c r="M3" s="16"/>
      <c r="N3" s="16"/>
      <c r="O3" s="37" t="s">
        <v>48</v>
      </c>
    </row>
    <row r="4" spans="1:15" x14ac:dyDescent="0.25">
      <c r="A4" s="21"/>
      <c r="C4" s="21"/>
      <c r="D4" s="21"/>
      <c r="K4" s="21"/>
      <c r="L4" s="21"/>
      <c r="M4" s="21"/>
      <c r="N4" s="21"/>
      <c r="O4" s="37" t="s">
        <v>28</v>
      </c>
    </row>
    <row r="5" spans="1:15" x14ac:dyDescent="0.25">
      <c r="A5" s="21"/>
      <c r="C5" s="21"/>
      <c r="D5" s="21"/>
      <c r="K5" s="21"/>
      <c r="L5" s="21"/>
      <c r="M5" s="21"/>
      <c r="N5" s="21"/>
      <c r="O5" s="37" t="s">
        <v>27</v>
      </c>
    </row>
    <row r="6" spans="1:15" x14ac:dyDescent="0.2">
      <c r="C6" s="16"/>
      <c r="D6" s="16"/>
      <c r="K6" s="16"/>
      <c r="L6" s="16"/>
      <c r="M6" s="16"/>
      <c r="N6" s="16"/>
      <c r="O6" s="38" t="s">
        <v>49</v>
      </c>
    </row>
    <row r="7" spans="1:15" ht="14.45" customHeight="1" x14ac:dyDescent="0.2">
      <c r="C7" s="16"/>
      <c r="D7" s="16"/>
      <c r="K7" s="16"/>
      <c r="L7" s="63" t="s">
        <v>50</v>
      </c>
      <c r="M7" s="63"/>
      <c r="N7" s="63"/>
      <c r="O7" s="63"/>
    </row>
    <row r="8" spans="1:15" ht="14.45" hidden="1" x14ac:dyDescent="0.3">
      <c r="C8" s="16"/>
      <c r="D8" s="16"/>
      <c r="K8" s="16"/>
      <c r="L8" s="16"/>
      <c r="M8" s="16"/>
      <c r="N8" s="16"/>
    </row>
    <row r="9" spans="1:15" x14ac:dyDescent="0.25">
      <c r="A9" s="47"/>
      <c r="C9" s="47"/>
      <c r="D9" s="47"/>
      <c r="K9" s="47"/>
      <c r="L9" s="47"/>
      <c r="M9" s="47"/>
      <c r="N9" s="47"/>
    </row>
    <row r="10" spans="1:15" s="10" customFormat="1" x14ac:dyDescent="0.25">
      <c r="A10" s="8"/>
      <c r="B10" s="2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1" t="s">
        <v>16</v>
      </c>
    </row>
    <row r="11" spans="1:15" s="10" customFormat="1" x14ac:dyDescent="0.25">
      <c r="A11" s="8"/>
      <c r="B11" s="2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21</v>
      </c>
    </row>
    <row r="12" spans="1:15" s="10" customFormat="1" x14ac:dyDescent="0.25">
      <c r="A12" s="8"/>
      <c r="B12" s="2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12" t="s">
        <v>17</v>
      </c>
    </row>
    <row r="13" spans="1:15" s="10" customFormat="1" ht="14.45" x14ac:dyDescent="0.3">
      <c r="A13" s="8"/>
      <c r="B13" s="28"/>
      <c r="C13" s="8"/>
      <c r="D13" s="8"/>
      <c r="E13" s="9"/>
      <c r="F13" s="9"/>
      <c r="G13" s="9"/>
      <c r="H13" s="9"/>
      <c r="I13" s="9"/>
      <c r="J13" s="9"/>
      <c r="K13" s="8"/>
      <c r="L13" s="8"/>
      <c r="M13" s="8"/>
      <c r="N13" s="8"/>
      <c r="O13" s="9"/>
    </row>
    <row r="14" spans="1:15" s="10" customFormat="1" ht="28.9" customHeight="1" x14ac:dyDescent="0.25">
      <c r="A14" s="8"/>
      <c r="B14" s="28"/>
      <c r="C14" s="8"/>
      <c r="D14" s="8"/>
      <c r="E14" s="9"/>
      <c r="F14" s="9"/>
      <c r="G14" s="9"/>
      <c r="H14" s="9"/>
      <c r="I14" s="9"/>
      <c r="J14" s="9"/>
      <c r="K14" s="8"/>
      <c r="L14" s="52" t="s">
        <v>20</v>
      </c>
      <c r="M14" s="52"/>
      <c r="N14" s="8"/>
      <c r="O14" s="4" t="s">
        <v>18</v>
      </c>
    </row>
    <row r="15" spans="1:15" ht="18" x14ac:dyDescent="0.3">
      <c r="O15" s="5"/>
    </row>
    <row r="16" spans="1:15" ht="18.75" x14ac:dyDescent="0.25">
      <c r="B16" s="53" t="s">
        <v>19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"/>
    </row>
    <row r="17" spans="1:15" hidden="1" x14ac:dyDescent="0.25"/>
    <row r="19" spans="1:15" s="8" customFormat="1" ht="40.9" customHeight="1" x14ac:dyDescent="0.25">
      <c r="A19" s="55" t="s">
        <v>14</v>
      </c>
      <c r="B19" s="56"/>
      <c r="C19" s="57">
        <f>SUMIF(O22:O64,"&gt;0")</f>
        <v>2040571.8666666667</v>
      </c>
      <c r="D19" s="56"/>
      <c r="E19" s="19" t="s">
        <v>46</v>
      </c>
      <c r="F19" s="19" t="s">
        <v>45</v>
      </c>
      <c r="G19" s="19" t="s">
        <v>47</v>
      </c>
      <c r="H19" s="15"/>
      <c r="I19" s="13"/>
      <c r="J19" s="6"/>
      <c r="K19" s="7"/>
      <c r="L19" s="7"/>
      <c r="M19" s="7"/>
      <c r="N19" s="7"/>
      <c r="O19" s="6"/>
    </row>
    <row r="20" spans="1:15" s="8" customFormat="1" ht="30" customHeight="1" x14ac:dyDescent="0.25">
      <c r="A20" s="60" t="s">
        <v>0</v>
      </c>
      <c r="B20" s="61" t="s">
        <v>1</v>
      </c>
      <c r="C20" s="60" t="s">
        <v>2</v>
      </c>
      <c r="D20" s="60"/>
      <c r="E20" s="6" t="s">
        <v>5</v>
      </c>
      <c r="F20" s="6" t="s">
        <v>7</v>
      </c>
      <c r="G20" s="14" t="s">
        <v>8</v>
      </c>
      <c r="H20" s="13" t="s">
        <v>22</v>
      </c>
      <c r="I20" s="13" t="s">
        <v>23</v>
      </c>
      <c r="J20" s="58" t="s">
        <v>15</v>
      </c>
      <c r="K20" s="60" t="s">
        <v>11</v>
      </c>
      <c r="L20" s="60" t="s">
        <v>12</v>
      </c>
      <c r="M20" s="60" t="s">
        <v>13</v>
      </c>
      <c r="N20" s="60" t="s">
        <v>9</v>
      </c>
      <c r="O20" s="54" t="s">
        <v>10</v>
      </c>
    </row>
    <row r="21" spans="1:15" s="8" customFormat="1" ht="30" x14ac:dyDescent="0.25">
      <c r="A21" s="61"/>
      <c r="B21" s="62"/>
      <c r="C21" s="33" t="s">
        <v>3</v>
      </c>
      <c r="D21" s="33" t="s">
        <v>4</v>
      </c>
      <c r="E21" s="6" t="s">
        <v>6</v>
      </c>
      <c r="F21" s="6" t="s">
        <v>6</v>
      </c>
      <c r="G21" s="14" t="s">
        <v>6</v>
      </c>
      <c r="H21" s="14" t="s">
        <v>6</v>
      </c>
      <c r="I21" s="6" t="s">
        <v>6</v>
      </c>
      <c r="J21" s="59"/>
      <c r="K21" s="60"/>
      <c r="L21" s="60"/>
      <c r="M21" s="60"/>
      <c r="N21" s="60"/>
      <c r="O21" s="54"/>
    </row>
    <row r="22" spans="1:15" s="26" customFormat="1" ht="15.75" customHeight="1" x14ac:dyDescent="0.2">
      <c r="A22" s="22">
        <v>1</v>
      </c>
      <c r="B22" s="40" t="s">
        <v>32</v>
      </c>
      <c r="C22" s="42" t="s">
        <v>42</v>
      </c>
      <c r="D22" s="42">
        <v>200</v>
      </c>
      <c r="E22" s="43">
        <v>4274.5</v>
      </c>
      <c r="F22" s="44">
        <v>4150</v>
      </c>
      <c r="G22" s="44">
        <v>4357.5</v>
      </c>
      <c r="H22" s="19"/>
      <c r="I22" s="19"/>
      <c r="J22" s="19">
        <f t="shared" ref="J22:J23" si="0">AVERAGE(E22:I22)</f>
        <v>4260.666666666667</v>
      </c>
      <c r="K22" s="25">
        <f t="shared" ref="K22:K23" si="1">COUNT(E22:I22)</f>
        <v>3</v>
      </c>
      <c r="L22" s="25">
        <f t="shared" ref="L22:L23" si="2">STDEV(E22:I22)</f>
        <v>104.4393763545787</v>
      </c>
      <c r="M22" s="25">
        <f t="shared" ref="M22:M23" si="3">L22/J22*100</f>
        <v>2.4512449465164772</v>
      </c>
      <c r="N22" s="25" t="str">
        <f t="shared" ref="N22:N23" si="4">IF(M22&lt;33,"ОДНОРОДНЫЕ","НЕОДНОРОДНЫЕ")</f>
        <v>ОДНОРОДНЫЕ</v>
      </c>
      <c r="O22" s="19">
        <f t="shared" ref="O22:O23" si="5">D22*J22</f>
        <v>852133.33333333337</v>
      </c>
    </row>
    <row r="23" spans="1:15" s="26" customFormat="1" ht="14.25" customHeight="1" x14ac:dyDescent="0.25">
      <c r="A23" s="22">
        <v>2</v>
      </c>
      <c r="B23" s="41" t="s">
        <v>33</v>
      </c>
      <c r="C23" s="42" t="s">
        <v>31</v>
      </c>
      <c r="D23" s="42">
        <v>10</v>
      </c>
      <c r="E23" s="43">
        <v>24687.040000000001</v>
      </c>
      <c r="F23" s="44">
        <v>23968</v>
      </c>
      <c r="G23" s="44">
        <v>25166.400000000001</v>
      </c>
      <c r="H23" s="19"/>
      <c r="I23" s="19"/>
      <c r="J23" s="19">
        <f t="shared" si="0"/>
        <v>24607.146666666667</v>
      </c>
      <c r="K23" s="25">
        <f t="shared" si="1"/>
        <v>3</v>
      </c>
      <c r="L23" s="25">
        <f t="shared" si="2"/>
        <v>603.18143914856512</v>
      </c>
      <c r="M23" s="25">
        <f t="shared" si="3"/>
        <v>2.4512449465164798</v>
      </c>
      <c r="N23" s="25" t="str">
        <f t="shared" si="4"/>
        <v>ОДНОРОДНЫЕ</v>
      </c>
      <c r="O23" s="19">
        <f t="shared" si="5"/>
        <v>246071.46666666667</v>
      </c>
    </row>
    <row r="24" spans="1:15" s="26" customFormat="1" ht="14.25" customHeight="1" x14ac:dyDescent="0.25">
      <c r="A24" s="22">
        <v>3</v>
      </c>
      <c r="B24" s="41" t="s">
        <v>34</v>
      </c>
      <c r="C24" s="42" t="s">
        <v>43</v>
      </c>
      <c r="D24" s="42">
        <v>2</v>
      </c>
      <c r="E24" s="43">
        <v>40973.4</v>
      </c>
      <c r="F24" s="44">
        <v>39780</v>
      </c>
      <c r="G24" s="44">
        <v>41769</v>
      </c>
      <c r="H24" s="19"/>
      <c r="I24" s="19"/>
      <c r="J24" s="19">
        <f t="shared" ref="J24:J27" si="6">AVERAGE(E24:I24)</f>
        <v>40840.799999999996</v>
      </c>
      <c r="K24" s="25">
        <f t="shared" ref="K24:K27" si="7">COUNT(E24:I24)</f>
        <v>3</v>
      </c>
      <c r="L24" s="25">
        <f t="shared" ref="L24:L27" si="8">STDEV(E24:I24)</f>
        <v>1001.1080461169015</v>
      </c>
      <c r="M24" s="25">
        <f t="shared" ref="M24:M27" si="9">L24/J24*100</f>
        <v>2.4512449465164776</v>
      </c>
      <c r="N24" s="25" t="str">
        <f t="shared" ref="N24:N27" si="10">IF(M24&lt;33,"ОДНОРОДНЫЕ","НЕОДНОРОДНЫЕ")</f>
        <v>ОДНОРОДНЫЕ</v>
      </c>
      <c r="O24" s="19">
        <f t="shared" ref="O24:O27" si="11">D24*J24</f>
        <v>81681.599999999991</v>
      </c>
    </row>
    <row r="25" spans="1:15" s="26" customFormat="1" ht="13.5" customHeight="1" x14ac:dyDescent="0.25">
      <c r="A25" s="22">
        <v>4</v>
      </c>
      <c r="B25" s="41" t="s">
        <v>35</v>
      </c>
      <c r="C25" s="42" t="s">
        <v>31</v>
      </c>
      <c r="D25" s="42">
        <v>2</v>
      </c>
      <c r="E25" s="43">
        <v>46247</v>
      </c>
      <c r="F25" s="44">
        <v>44900</v>
      </c>
      <c r="G25" s="44">
        <v>47145</v>
      </c>
      <c r="H25" s="19"/>
      <c r="I25" s="19"/>
      <c r="J25" s="19">
        <f t="shared" si="6"/>
        <v>46097.333333333336</v>
      </c>
      <c r="K25" s="25">
        <f t="shared" si="7"/>
        <v>3</v>
      </c>
      <c r="L25" s="25">
        <f t="shared" si="8"/>
        <v>1129.9585538121889</v>
      </c>
      <c r="M25" s="25">
        <f t="shared" si="9"/>
        <v>2.4512449465164772</v>
      </c>
      <c r="N25" s="25" t="str">
        <f t="shared" si="10"/>
        <v>ОДНОРОДНЫЕ</v>
      </c>
      <c r="O25" s="19">
        <f t="shared" si="11"/>
        <v>92194.666666666672</v>
      </c>
    </row>
    <row r="26" spans="1:15" s="26" customFormat="1" ht="14.25" customHeight="1" x14ac:dyDescent="0.25">
      <c r="A26" s="22">
        <v>5</v>
      </c>
      <c r="B26" s="41" t="s">
        <v>36</v>
      </c>
      <c r="C26" s="42" t="s">
        <v>43</v>
      </c>
      <c r="D26" s="42">
        <v>10</v>
      </c>
      <c r="E26" s="43">
        <v>56959</v>
      </c>
      <c r="F26" s="44">
        <v>55300</v>
      </c>
      <c r="G26" s="44">
        <v>59065</v>
      </c>
      <c r="H26" s="19"/>
      <c r="I26" s="19"/>
      <c r="J26" s="19">
        <f t="shared" si="6"/>
        <v>57108</v>
      </c>
      <c r="K26" s="25">
        <f t="shared" si="7"/>
        <v>3</v>
      </c>
      <c r="L26" s="25">
        <f t="shared" si="8"/>
        <v>1886.9173272827827</v>
      </c>
      <c r="M26" s="25">
        <f t="shared" si="9"/>
        <v>3.3041208364551071</v>
      </c>
      <c r="N26" s="25" t="str">
        <f t="shared" si="10"/>
        <v>ОДНОРОДНЫЕ</v>
      </c>
      <c r="O26" s="19">
        <f t="shared" si="11"/>
        <v>571080</v>
      </c>
    </row>
    <row r="27" spans="1:15" s="26" customFormat="1" ht="16.5" customHeight="1" x14ac:dyDescent="0.25">
      <c r="A27" s="22">
        <v>6</v>
      </c>
      <c r="B27" s="41" t="s">
        <v>37</v>
      </c>
      <c r="C27" s="42" t="s">
        <v>43</v>
      </c>
      <c r="D27" s="42">
        <v>2</v>
      </c>
      <c r="E27" s="43">
        <v>23164.7</v>
      </c>
      <c r="F27" s="44">
        <v>22490</v>
      </c>
      <c r="G27" s="44">
        <v>23614.5</v>
      </c>
      <c r="H27" s="19"/>
      <c r="I27" s="19"/>
      <c r="J27" s="19">
        <f t="shared" si="6"/>
        <v>23089.733333333334</v>
      </c>
      <c r="K27" s="25">
        <f t="shared" si="7"/>
        <v>3</v>
      </c>
      <c r="L27" s="25">
        <f t="shared" si="8"/>
        <v>565.98592149746389</v>
      </c>
      <c r="M27" s="25">
        <f t="shared" si="9"/>
        <v>2.4512449465164772</v>
      </c>
      <c r="N27" s="25" t="str">
        <f t="shared" si="10"/>
        <v>ОДНОРОДНЫЕ</v>
      </c>
      <c r="O27" s="19">
        <f t="shared" si="11"/>
        <v>46179.466666666667</v>
      </c>
    </row>
    <row r="28" spans="1:15" s="26" customFormat="1" ht="14.25" customHeight="1" x14ac:dyDescent="0.25">
      <c r="A28" s="22">
        <v>7</v>
      </c>
      <c r="B28" s="41" t="s">
        <v>38</v>
      </c>
      <c r="C28" s="42" t="s">
        <v>43</v>
      </c>
      <c r="D28" s="42">
        <v>6</v>
      </c>
      <c r="E28" s="43">
        <v>19570</v>
      </c>
      <c r="F28" s="44">
        <v>19000</v>
      </c>
      <c r="G28" s="44">
        <v>19950</v>
      </c>
      <c r="H28" s="19"/>
      <c r="I28" s="19"/>
      <c r="J28" s="19">
        <f t="shared" ref="J28:J30" si="12">AVERAGE(E28:I28)</f>
        <v>19506.666666666668</v>
      </c>
      <c r="K28" s="25">
        <f t="shared" ref="K28:K30" si="13">COUNT(E28:I28)</f>
        <v>3</v>
      </c>
      <c r="L28" s="25">
        <f t="shared" ref="L28:L30" si="14">STDEV(E28:I28)</f>
        <v>478.15618090048082</v>
      </c>
      <c r="M28" s="25">
        <f t="shared" ref="M28:M30" si="15">L28/J28*100</f>
        <v>2.4512449465164772</v>
      </c>
      <c r="N28" s="25" t="str">
        <f t="shared" ref="N28:N30" si="16">IF(M28&lt;33,"ОДНОРОДНЫЕ","НЕОДНОРОДНЫЕ")</f>
        <v>ОДНОРОДНЫЕ</v>
      </c>
      <c r="O28" s="19">
        <f t="shared" ref="O28:O30" si="17">D28*J28</f>
        <v>117040</v>
      </c>
    </row>
    <row r="29" spans="1:15" s="26" customFormat="1" ht="14.25" customHeight="1" x14ac:dyDescent="0.25">
      <c r="A29" s="22">
        <v>8</v>
      </c>
      <c r="B29" s="41" t="s">
        <v>39</v>
      </c>
      <c r="C29" s="42" t="s">
        <v>31</v>
      </c>
      <c r="D29" s="42">
        <v>1</v>
      </c>
      <c r="E29" s="43">
        <v>13802</v>
      </c>
      <c r="F29" s="44">
        <v>13400</v>
      </c>
      <c r="G29" s="44">
        <v>14070</v>
      </c>
      <c r="H29" s="19"/>
      <c r="I29" s="19"/>
      <c r="J29" s="19">
        <f t="shared" si="12"/>
        <v>13757.333333333334</v>
      </c>
      <c r="K29" s="25">
        <f t="shared" si="13"/>
        <v>3</v>
      </c>
      <c r="L29" s="25">
        <f t="shared" si="14"/>
        <v>337.22593810876015</v>
      </c>
      <c r="M29" s="25">
        <f t="shared" si="15"/>
        <v>2.4512449465164772</v>
      </c>
      <c r="N29" s="25" t="str">
        <f t="shared" si="16"/>
        <v>ОДНОРОДНЫЕ</v>
      </c>
      <c r="O29" s="19">
        <f t="shared" si="17"/>
        <v>13757.333333333334</v>
      </c>
    </row>
    <row r="30" spans="1:15" s="26" customFormat="1" ht="15" customHeight="1" x14ac:dyDescent="0.25">
      <c r="A30" s="22">
        <v>9</v>
      </c>
      <c r="B30" s="41" t="s">
        <v>40</v>
      </c>
      <c r="C30" s="42" t="s">
        <v>43</v>
      </c>
      <c r="D30" s="42">
        <v>1</v>
      </c>
      <c r="E30" s="43">
        <v>11742</v>
      </c>
      <c r="F30" s="44">
        <v>11400</v>
      </c>
      <c r="G30" s="44">
        <v>11970</v>
      </c>
      <c r="H30" s="19"/>
      <c r="I30" s="19"/>
      <c r="J30" s="19">
        <f t="shared" si="12"/>
        <v>11704</v>
      </c>
      <c r="K30" s="25">
        <f t="shared" si="13"/>
        <v>3</v>
      </c>
      <c r="L30" s="25">
        <f t="shared" si="14"/>
        <v>286.89370854028851</v>
      </c>
      <c r="M30" s="25">
        <f t="shared" si="15"/>
        <v>2.4512449465164772</v>
      </c>
      <c r="N30" s="25" t="str">
        <f t="shared" si="16"/>
        <v>ОДНОРОДНЫЕ</v>
      </c>
      <c r="O30" s="19">
        <f t="shared" si="17"/>
        <v>11704</v>
      </c>
    </row>
    <row r="31" spans="1:15" s="26" customFormat="1" ht="15.75" customHeight="1" x14ac:dyDescent="0.25">
      <c r="A31" s="22">
        <v>10</v>
      </c>
      <c r="B31" s="41" t="s">
        <v>41</v>
      </c>
      <c r="C31" s="42" t="s">
        <v>44</v>
      </c>
      <c r="D31" s="42">
        <v>1000</v>
      </c>
      <c r="E31" s="43">
        <v>8.76</v>
      </c>
      <c r="F31" s="44">
        <v>8.5</v>
      </c>
      <c r="G31" s="44">
        <v>8.93</v>
      </c>
      <c r="H31" s="19"/>
      <c r="I31" s="19"/>
      <c r="J31" s="19">
        <f t="shared" ref="J31:J64" si="18">AVERAGE(E31:I31)</f>
        <v>8.7299999999999986</v>
      </c>
      <c r="K31" s="25">
        <f t="shared" ref="K31:K64" si="19">COUNT(E31:I31)</f>
        <v>3</v>
      </c>
      <c r="L31" s="25">
        <f t="shared" ref="L31:L64" si="20">STDEV(E31:I31)</f>
        <v>0.21656407827707699</v>
      </c>
      <c r="M31" s="25">
        <f t="shared" ref="M31:M64" si="21">L31/J31*100</f>
        <v>2.4806881818680071</v>
      </c>
      <c r="N31" s="25" t="str">
        <f t="shared" ref="N31:N64" si="22">IF(M31&lt;33,"ОДНОРОДНЫЕ","НЕОДНОРОДНЫЕ")</f>
        <v>ОДНОРОДНЫЕ</v>
      </c>
      <c r="O31" s="19">
        <f t="shared" ref="O31:O64" si="23">D31*J31</f>
        <v>8729.9999999999982</v>
      </c>
    </row>
    <row r="32" spans="1:15" s="26" customFormat="1" ht="12.75" hidden="1" x14ac:dyDescent="0.25">
      <c r="A32" s="22"/>
      <c r="B32" s="41"/>
      <c r="C32" s="48"/>
      <c r="D32" s="48"/>
      <c r="E32" s="43"/>
      <c r="F32" s="44"/>
      <c r="G32" s="44"/>
      <c r="H32" s="19"/>
      <c r="I32" s="19"/>
      <c r="J32" s="19" t="e">
        <f>AVERAGE(E32:I32)</f>
        <v>#DIV/0!</v>
      </c>
      <c r="K32" s="25">
        <f>COUNT(E32:I32)</f>
        <v>0</v>
      </c>
      <c r="L32" s="25" t="e">
        <f>STDEV(E32:I32)</f>
        <v>#DIV/0!</v>
      </c>
      <c r="M32" s="25" t="e">
        <f>L32/J32*100</f>
        <v>#DIV/0!</v>
      </c>
      <c r="N32" s="25" t="e">
        <f>IF(M32&lt;33,"ОДНОРОДНЫЕ","НЕОДНОРОДНЫЕ")</f>
        <v>#DIV/0!</v>
      </c>
      <c r="O32" s="19" t="e">
        <f>D32*J32</f>
        <v>#DIV/0!</v>
      </c>
    </row>
    <row r="33" spans="1:15" s="26" customFormat="1" ht="13.5" hidden="1" customHeight="1" x14ac:dyDescent="0.25">
      <c r="A33" s="22"/>
      <c r="B33" s="41"/>
      <c r="C33" s="42"/>
      <c r="D33" s="42"/>
      <c r="E33" s="43"/>
      <c r="F33" s="44"/>
      <c r="G33" s="44"/>
      <c r="H33" s="19"/>
      <c r="I33" s="19"/>
      <c r="J33" s="19" t="e">
        <f t="shared" si="18"/>
        <v>#DIV/0!</v>
      </c>
      <c r="K33" s="25">
        <f t="shared" si="19"/>
        <v>0</v>
      </c>
      <c r="L33" s="25" t="e">
        <f t="shared" si="20"/>
        <v>#DIV/0!</v>
      </c>
      <c r="M33" s="25" t="e">
        <f t="shared" si="21"/>
        <v>#DIV/0!</v>
      </c>
      <c r="N33" s="25" t="e">
        <f t="shared" si="22"/>
        <v>#DIV/0!</v>
      </c>
      <c r="O33" s="19" t="e">
        <f t="shared" si="23"/>
        <v>#DIV/0!</v>
      </c>
    </row>
    <row r="34" spans="1:15" s="26" customFormat="1" ht="14.25" hidden="1" customHeight="1" x14ac:dyDescent="0.25">
      <c r="A34" s="22"/>
      <c r="B34" s="41"/>
      <c r="C34" s="42"/>
      <c r="D34" s="42"/>
      <c r="E34" s="43"/>
      <c r="F34" s="44"/>
      <c r="G34" s="44"/>
      <c r="H34" s="19"/>
      <c r="I34" s="19"/>
      <c r="J34" s="19" t="e">
        <f t="shared" si="18"/>
        <v>#DIV/0!</v>
      </c>
      <c r="K34" s="25">
        <f t="shared" si="19"/>
        <v>0</v>
      </c>
      <c r="L34" s="25" t="e">
        <f t="shared" si="20"/>
        <v>#DIV/0!</v>
      </c>
      <c r="M34" s="25" t="e">
        <f t="shared" si="21"/>
        <v>#DIV/0!</v>
      </c>
      <c r="N34" s="25" t="e">
        <f t="shared" si="22"/>
        <v>#DIV/0!</v>
      </c>
      <c r="O34" s="19" t="e">
        <f t="shared" si="23"/>
        <v>#DIV/0!</v>
      </c>
    </row>
    <row r="35" spans="1:15" s="26" customFormat="1" ht="12.75" hidden="1" x14ac:dyDescent="0.25">
      <c r="A35" s="22"/>
      <c r="B35" s="41"/>
      <c r="C35" s="42"/>
      <c r="D35" s="42"/>
      <c r="E35" s="43"/>
      <c r="F35" s="44"/>
      <c r="G35" s="44"/>
      <c r="H35" s="19"/>
      <c r="I35" s="19"/>
      <c r="J35" s="19" t="e">
        <f t="shared" si="18"/>
        <v>#DIV/0!</v>
      </c>
      <c r="K35" s="25">
        <f t="shared" si="19"/>
        <v>0</v>
      </c>
      <c r="L35" s="25" t="e">
        <f t="shared" si="20"/>
        <v>#DIV/0!</v>
      </c>
      <c r="M35" s="25" t="e">
        <f t="shared" si="21"/>
        <v>#DIV/0!</v>
      </c>
      <c r="N35" s="25" t="e">
        <f t="shared" si="22"/>
        <v>#DIV/0!</v>
      </c>
      <c r="O35" s="19" t="e">
        <f t="shared" si="23"/>
        <v>#DIV/0!</v>
      </c>
    </row>
    <row r="36" spans="1:15" s="26" customFormat="1" ht="12.75" hidden="1" customHeight="1" x14ac:dyDescent="0.25">
      <c r="A36" s="22"/>
      <c r="B36" s="30"/>
      <c r="C36" s="45"/>
      <c r="D36" s="46"/>
      <c r="E36" s="23"/>
      <c r="F36" s="24"/>
      <c r="G36" s="24"/>
      <c r="H36" s="19"/>
      <c r="I36" s="19"/>
      <c r="J36" s="19" t="e">
        <f t="shared" si="18"/>
        <v>#DIV/0!</v>
      </c>
      <c r="K36" s="25">
        <f t="shared" si="19"/>
        <v>0</v>
      </c>
      <c r="L36" s="25" t="e">
        <f t="shared" si="20"/>
        <v>#DIV/0!</v>
      </c>
      <c r="M36" s="25" t="e">
        <f t="shared" si="21"/>
        <v>#DIV/0!</v>
      </c>
      <c r="N36" s="25" t="e">
        <f t="shared" si="22"/>
        <v>#DIV/0!</v>
      </c>
      <c r="O36" s="19" t="e">
        <f t="shared" si="23"/>
        <v>#DIV/0!</v>
      </c>
    </row>
    <row r="37" spans="1:15" s="26" customFormat="1" ht="15" hidden="1" customHeight="1" x14ac:dyDescent="0.25">
      <c r="A37" s="22"/>
      <c r="B37" s="30"/>
      <c r="C37" s="22"/>
      <c r="D37" s="36"/>
      <c r="E37" s="23"/>
      <c r="F37" s="24"/>
      <c r="G37" s="24"/>
      <c r="H37" s="19"/>
      <c r="I37" s="19"/>
      <c r="J37" s="19" t="e">
        <f t="shared" si="18"/>
        <v>#DIV/0!</v>
      </c>
      <c r="K37" s="25">
        <f t="shared" si="19"/>
        <v>0</v>
      </c>
      <c r="L37" s="25" t="e">
        <f t="shared" si="20"/>
        <v>#DIV/0!</v>
      </c>
      <c r="M37" s="25" t="e">
        <f t="shared" si="21"/>
        <v>#DIV/0!</v>
      </c>
      <c r="N37" s="25" t="e">
        <f t="shared" si="22"/>
        <v>#DIV/0!</v>
      </c>
      <c r="O37" s="19" t="e">
        <f t="shared" si="23"/>
        <v>#DIV/0!</v>
      </c>
    </row>
    <row r="38" spans="1:15" s="26" customFormat="1" ht="12.75" hidden="1" customHeight="1" x14ac:dyDescent="0.25">
      <c r="A38" s="22"/>
      <c r="B38" s="30"/>
      <c r="C38" s="22"/>
      <c r="D38" s="36"/>
      <c r="E38" s="23"/>
      <c r="F38" s="24"/>
      <c r="G38" s="24"/>
      <c r="H38" s="19"/>
      <c r="I38" s="19"/>
      <c r="J38" s="19" t="e">
        <f t="shared" si="18"/>
        <v>#DIV/0!</v>
      </c>
      <c r="K38" s="25">
        <f t="shared" si="19"/>
        <v>0</v>
      </c>
      <c r="L38" s="25" t="e">
        <f t="shared" si="20"/>
        <v>#DIV/0!</v>
      </c>
      <c r="M38" s="25" t="e">
        <f t="shared" si="21"/>
        <v>#DIV/0!</v>
      </c>
      <c r="N38" s="25" t="e">
        <f t="shared" si="22"/>
        <v>#DIV/0!</v>
      </c>
      <c r="O38" s="19" t="e">
        <f t="shared" si="23"/>
        <v>#DIV/0!</v>
      </c>
    </row>
    <row r="39" spans="1:15" s="26" customFormat="1" ht="15" hidden="1" customHeight="1" x14ac:dyDescent="0.25">
      <c r="A39" s="22"/>
      <c r="B39" s="30"/>
      <c r="C39" s="22"/>
      <c r="D39" s="36"/>
      <c r="E39" s="23"/>
      <c r="F39" s="24"/>
      <c r="G39" s="24"/>
      <c r="H39" s="19"/>
      <c r="I39" s="19"/>
      <c r="J39" s="19" t="e">
        <f t="shared" si="18"/>
        <v>#DIV/0!</v>
      </c>
      <c r="K39" s="25">
        <f t="shared" si="19"/>
        <v>0</v>
      </c>
      <c r="L39" s="25" t="e">
        <f t="shared" si="20"/>
        <v>#DIV/0!</v>
      </c>
      <c r="M39" s="25" t="e">
        <f t="shared" si="21"/>
        <v>#DIV/0!</v>
      </c>
      <c r="N39" s="25" t="e">
        <f t="shared" si="22"/>
        <v>#DIV/0!</v>
      </c>
      <c r="O39" s="19" t="e">
        <f t="shared" si="23"/>
        <v>#DIV/0!</v>
      </c>
    </row>
    <row r="40" spans="1:15" s="26" customFormat="1" ht="13.9" hidden="1" customHeight="1" x14ac:dyDescent="0.25">
      <c r="A40" s="22"/>
      <c r="B40" s="30"/>
      <c r="C40" s="22"/>
      <c r="D40" s="36"/>
      <c r="E40" s="23"/>
      <c r="F40" s="24"/>
      <c r="G40" s="24"/>
      <c r="H40" s="19"/>
      <c r="I40" s="19"/>
      <c r="J40" s="19" t="e">
        <f t="shared" si="18"/>
        <v>#DIV/0!</v>
      </c>
      <c r="K40" s="25">
        <f t="shared" si="19"/>
        <v>0</v>
      </c>
      <c r="L40" s="25" t="e">
        <f t="shared" si="20"/>
        <v>#DIV/0!</v>
      </c>
      <c r="M40" s="25" t="e">
        <f t="shared" si="21"/>
        <v>#DIV/0!</v>
      </c>
      <c r="N40" s="25" t="e">
        <f t="shared" si="22"/>
        <v>#DIV/0!</v>
      </c>
      <c r="O40" s="19" t="e">
        <f t="shared" si="23"/>
        <v>#DIV/0!</v>
      </c>
    </row>
    <row r="41" spans="1:15" s="26" customFormat="1" ht="13.9" hidden="1" customHeight="1" x14ac:dyDescent="0.25">
      <c r="A41" s="22"/>
      <c r="B41" s="30"/>
      <c r="C41" s="22"/>
      <c r="D41" s="36"/>
      <c r="E41" s="23"/>
      <c r="F41" s="24"/>
      <c r="G41" s="24"/>
      <c r="H41" s="19"/>
      <c r="I41" s="19"/>
      <c r="J41" s="19" t="e">
        <f t="shared" si="18"/>
        <v>#DIV/0!</v>
      </c>
      <c r="K41" s="25">
        <f t="shared" si="19"/>
        <v>0</v>
      </c>
      <c r="L41" s="25" t="e">
        <f t="shared" si="20"/>
        <v>#DIV/0!</v>
      </c>
      <c r="M41" s="25" t="e">
        <f t="shared" si="21"/>
        <v>#DIV/0!</v>
      </c>
      <c r="N41" s="25" t="e">
        <f t="shared" si="22"/>
        <v>#DIV/0!</v>
      </c>
      <c r="O41" s="19" t="e">
        <f t="shared" si="23"/>
        <v>#DIV/0!</v>
      </c>
    </row>
    <row r="42" spans="1:15" s="26" customFormat="1" ht="12.75" hidden="1" customHeight="1" x14ac:dyDescent="0.25">
      <c r="A42" s="22"/>
      <c r="B42" s="30"/>
      <c r="C42" s="22"/>
      <c r="D42" s="36"/>
      <c r="E42" s="23"/>
      <c r="F42" s="24"/>
      <c r="G42" s="24"/>
      <c r="H42" s="19"/>
      <c r="I42" s="19"/>
      <c r="J42" s="19" t="e">
        <f t="shared" ref="J42:J43" si="24">AVERAGE(E42:I42)</f>
        <v>#DIV/0!</v>
      </c>
      <c r="K42" s="25">
        <f t="shared" ref="K42:K43" si="25">COUNT(E42:I42)</f>
        <v>0</v>
      </c>
      <c r="L42" s="25" t="e">
        <f t="shared" ref="L42:L43" si="26">STDEV(E42:I42)</f>
        <v>#DIV/0!</v>
      </c>
      <c r="M42" s="25" t="e">
        <f t="shared" ref="M42:M43" si="27">L42/J42*100</f>
        <v>#DIV/0!</v>
      </c>
      <c r="N42" s="25" t="e">
        <f t="shared" ref="N42:N43" si="28">IF(M42&lt;33,"ОДНОРОДНЫЕ","НЕОДНОРОДНЫЕ")</f>
        <v>#DIV/0!</v>
      </c>
      <c r="O42" s="19" t="e">
        <f t="shared" ref="O42:O43" si="29">D42*J42</f>
        <v>#DIV/0!</v>
      </c>
    </row>
    <row r="43" spans="1:15" s="26" customFormat="1" ht="12.75" hidden="1" customHeight="1" x14ac:dyDescent="0.25">
      <c r="A43" s="22"/>
      <c r="B43" s="30"/>
      <c r="C43" s="22"/>
      <c r="D43" s="36"/>
      <c r="E43" s="23"/>
      <c r="F43" s="24"/>
      <c r="G43" s="24"/>
      <c r="H43" s="19"/>
      <c r="I43" s="19"/>
      <c r="J43" s="19" t="e">
        <f t="shared" si="24"/>
        <v>#DIV/0!</v>
      </c>
      <c r="K43" s="25">
        <f t="shared" si="25"/>
        <v>0</v>
      </c>
      <c r="L43" s="25" t="e">
        <f t="shared" si="26"/>
        <v>#DIV/0!</v>
      </c>
      <c r="M43" s="25" t="e">
        <f t="shared" si="27"/>
        <v>#DIV/0!</v>
      </c>
      <c r="N43" s="25" t="e">
        <f t="shared" si="28"/>
        <v>#DIV/0!</v>
      </c>
      <c r="O43" s="19" t="e">
        <f t="shared" si="29"/>
        <v>#DIV/0!</v>
      </c>
    </row>
    <row r="44" spans="1:15" s="26" customFormat="1" ht="27.6" hidden="1" customHeight="1" x14ac:dyDescent="0.25">
      <c r="A44" s="29"/>
      <c r="B44" s="31"/>
      <c r="C44" s="22"/>
      <c r="D44" s="36"/>
      <c r="E44" s="23"/>
      <c r="F44" s="24"/>
      <c r="G44" s="24"/>
      <c r="H44" s="19"/>
      <c r="I44" s="19"/>
      <c r="J44" s="19" t="e">
        <f t="shared" ref="J44:J49" si="30">AVERAGE(E44:I44)</f>
        <v>#DIV/0!</v>
      </c>
      <c r="K44" s="25">
        <f t="shared" ref="K44:K49" si="31">COUNT(E44:I44)</f>
        <v>0</v>
      </c>
      <c r="L44" s="25" t="e">
        <f t="shared" ref="L44:L49" si="32">STDEV(E44:I44)</f>
        <v>#DIV/0!</v>
      </c>
      <c r="M44" s="25" t="e">
        <f t="shared" ref="M44:M49" si="33">L44/J44*100</f>
        <v>#DIV/0!</v>
      </c>
      <c r="N44" s="25" t="e">
        <f t="shared" ref="N44:N49" si="34">IF(M44&lt;33,"ОДНОРОДНЫЕ","НЕОДНОРОДНЫЕ")</f>
        <v>#DIV/0!</v>
      </c>
      <c r="O44" s="19" t="e">
        <f t="shared" ref="O44:O49" si="35">D44*J44</f>
        <v>#DIV/0!</v>
      </c>
    </row>
    <row r="45" spans="1:15" s="26" customFormat="1" ht="13.15" hidden="1" customHeight="1" x14ac:dyDescent="0.25">
      <c r="A45" s="22"/>
      <c r="B45" s="30"/>
      <c r="C45" s="22"/>
      <c r="D45" s="36"/>
      <c r="E45" s="23"/>
      <c r="F45" s="24"/>
      <c r="G45" s="24"/>
      <c r="H45" s="19"/>
      <c r="I45" s="19"/>
      <c r="J45" s="19" t="e">
        <f t="shared" si="30"/>
        <v>#DIV/0!</v>
      </c>
      <c r="K45" s="25">
        <f t="shared" si="31"/>
        <v>0</v>
      </c>
      <c r="L45" s="25" t="e">
        <f t="shared" si="32"/>
        <v>#DIV/0!</v>
      </c>
      <c r="M45" s="25" t="e">
        <f t="shared" si="33"/>
        <v>#DIV/0!</v>
      </c>
      <c r="N45" s="25" t="e">
        <f t="shared" si="34"/>
        <v>#DIV/0!</v>
      </c>
      <c r="O45" s="19" t="e">
        <f t="shared" si="35"/>
        <v>#DIV/0!</v>
      </c>
    </row>
    <row r="46" spans="1:15" s="26" customFormat="1" ht="27.6" hidden="1" customHeight="1" x14ac:dyDescent="0.25">
      <c r="A46" s="22"/>
      <c r="B46" s="30"/>
      <c r="C46" s="22"/>
      <c r="D46" s="36"/>
      <c r="E46" s="23"/>
      <c r="F46" s="24"/>
      <c r="G46" s="24"/>
      <c r="H46" s="19"/>
      <c r="I46" s="19"/>
      <c r="J46" s="19" t="e">
        <f t="shared" si="30"/>
        <v>#DIV/0!</v>
      </c>
      <c r="K46" s="25">
        <f t="shared" si="31"/>
        <v>0</v>
      </c>
      <c r="L46" s="25" t="e">
        <f t="shared" si="32"/>
        <v>#DIV/0!</v>
      </c>
      <c r="M46" s="25" t="e">
        <f t="shared" si="33"/>
        <v>#DIV/0!</v>
      </c>
      <c r="N46" s="25" t="e">
        <f t="shared" si="34"/>
        <v>#DIV/0!</v>
      </c>
      <c r="O46" s="19" t="e">
        <f t="shared" si="35"/>
        <v>#DIV/0!</v>
      </c>
    </row>
    <row r="47" spans="1:15" s="26" customFormat="1" ht="30" hidden="1" customHeight="1" x14ac:dyDescent="0.25">
      <c r="A47" s="22"/>
      <c r="B47" s="30"/>
      <c r="C47" s="22"/>
      <c r="D47" s="36"/>
      <c r="E47" s="23"/>
      <c r="F47" s="24"/>
      <c r="G47" s="24"/>
      <c r="H47" s="19"/>
      <c r="I47" s="19"/>
      <c r="J47" s="19" t="e">
        <f t="shared" si="30"/>
        <v>#DIV/0!</v>
      </c>
      <c r="K47" s="25">
        <f t="shared" si="31"/>
        <v>0</v>
      </c>
      <c r="L47" s="25" t="e">
        <f t="shared" si="32"/>
        <v>#DIV/0!</v>
      </c>
      <c r="M47" s="25" t="e">
        <f t="shared" si="33"/>
        <v>#DIV/0!</v>
      </c>
      <c r="N47" s="25" t="e">
        <f t="shared" si="34"/>
        <v>#DIV/0!</v>
      </c>
      <c r="O47" s="19" t="e">
        <f t="shared" si="35"/>
        <v>#DIV/0!</v>
      </c>
    </row>
    <row r="48" spans="1:15" s="26" customFormat="1" ht="28.9" hidden="1" customHeight="1" x14ac:dyDescent="0.25">
      <c r="A48" s="22"/>
      <c r="B48" s="30"/>
      <c r="C48" s="22"/>
      <c r="D48" s="36"/>
      <c r="E48" s="23"/>
      <c r="F48" s="24"/>
      <c r="G48" s="24"/>
      <c r="H48" s="19"/>
      <c r="I48" s="19"/>
      <c r="J48" s="19" t="e">
        <f t="shared" si="30"/>
        <v>#DIV/0!</v>
      </c>
      <c r="K48" s="25">
        <f t="shared" si="31"/>
        <v>0</v>
      </c>
      <c r="L48" s="25" t="e">
        <f t="shared" si="32"/>
        <v>#DIV/0!</v>
      </c>
      <c r="M48" s="25" t="e">
        <f t="shared" si="33"/>
        <v>#DIV/0!</v>
      </c>
      <c r="N48" s="25" t="e">
        <f t="shared" si="34"/>
        <v>#DIV/0!</v>
      </c>
      <c r="O48" s="19" t="e">
        <f t="shared" si="35"/>
        <v>#DIV/0!</v>
      </c>
    </row>
    <row r="49" spans="1:15" s="26" customFormat="1" ht="12.75" hidden="1" x14ac:dyDescent="0.25">
      <c r="A49" s="22"/>
      <c r="B49" s="30"/>
      <c r="C49" s="22"/>
      <c r="D49" s="36"/>
      <c r="E49" s="23"/>
      <c r="F49" s="24"/>
      <c r="G49" s="24"/>
      <c r="H49" s="19"/>
      <c r="I49" s="19"/>
      <c r="J49" s="19" t="e">
        <f t="shared" si="30"/>
        <v>#DIV/0!</v>
      </c>
      <c r="K49" s="25">
        <f t="shared" si="31"/>
        <v>0</v>
      </c>
      <c r="L49" s="25" t="e">
        <f t="shared" si="32"/>
        <v>#DIV/0!</v>
      </c>
      <c r="M49" s="25" t="e">
        <f t="shared" si="33"/>
        <v>#DIV/0!</v>
      </c>
      <c r="N49" s="25" t="e">
        <f t="shared" si="34"/>
        <v>#DIV/0!</v>
      </c>
      <c r="O49" s="19" t="e">
        <f t="shared" si="35"/>
        <v>#DIV/0!</v>
      </c>
    </row>
    <row r="50" spans="1:15" s="26" customFormat="1" ht="28.15" hidden="1" customHeight="1" x14ac:dyDescent="0.25">
      <c r="A50" s="22"/>
      <c r="B50" s="30"/>
      <c r="C50" s="22"/>
      <c r="D50" s="36"/>
      <c r="E50" s="23"/>
      <c r="F50" s="24"/>
      <c r="G50" s="24"/>
      <c r="H50" s="19"/>
      <c r="I50" s="19"/>
      <c r="J50" s="19" t="e">
        <f t="shared" ref="J50:J57" si="36">AVERAGE(E50:I50)</f>
        <v>#DIV/0!</v>
      </c>
      <c r="K50" s="25">
        <f t="shared" ref="K50:K57" si="37">COUNT(E50:I50)</f>
        <v>0</v>
      </c>
      <c r="L50" s="25" t="e">
        <f t="shared" ref="L50:L57" si="38">STDEV(E50:I50)</f>
        <v>#DIV/0!</v>
      </c>
      <c r="M50" s="25" t="e">
        <f t="shared" ref="M50:M57" si="39">L50/J50*100</f>
        <v>#DIV/0!</v>
      </c>
      <c r="N50" s="25" t="e">
        <f t="shared" ref="N50:N57" si="40">IF(M50&lt;33,"ОДНОРОДНЫЕ","НЕОДНОРОДНЫЕ")</f>
        <v>#DIV/0!</v>
      </c>
      <c r="O50" s="19" t="e">
        <f t="shared" ref="O50:O57" si="41">D50*J50</f>
        <v>#DIV/0!</v>
      </c>
    </row>
    <row r="51" spans="1:15" s="26" customFormat="1" ht="12.75" hidden="1" x14ac:dyDescent="0.25">
      <c r="A51" s="22"/>
      <c r="B51" s="30"/>
      <c r="C51" s="22"/>
      <c r="D51" s="36"/>
      <c r="E51" s="23"/>
      <c r="F51" s="24"/>
      <c r="G51" s="24"/>
      <c r="H51" s="19"/>
      <c r="I51" s="19"/>
      <c r="J51" s="19" t="e">
        <f t="shared" si="36"/>
        <v>#DIV/0!</v>
      </c>
      <c r="K51" s="25">
        <f t="shared" si="37"/>
        <v>0</v>
      </c>
      <c r="L51" s="25" t="e">
        <f t="shared" si="38"/>
        <v>#DIV/0!</v>
      </c>
      <c r="M51" s="25" t="e">
        <f t="shared" si="39"/>
        <v>#DIV/0!</v>
      </c>
      <c r="N51" s="25" t="e">
        <f t="shared" si="40"/>
        <v>#DIV/0!</v>
      </c>
      <c r="O51" s="19" t="e">
        <f t="shared" si="41"/>
        <v>#DIV/0!</v>
      </c>
    </row>
    <row r="52" spans="1:15" s="26" customFormat="1" ht="15" hidden="1" customHeight="1" x14ac:dyDescent="0.25">
      <c r="A52" s="22"/>
      <c r="B52" s="30"/>
      <c r="C52" s="22"/>
      <c r="D52" s="36"/>
      <c r="E52" s="23"/>
      <c r="F52" s="24"/>
      <c r="G52" s="24"/>
      <c r="H52" s="19"/>
      <c r="I52" s="19"/>
      <c r="J52" s="19" t="e">
        <f t="shared" si="36"/>
        <v>#DIV/0!</v>
      </c>
      <c r="K52" s="25">
        <f t="shared" si="37"/>
        <v>0</v>
      </c>
      <c r="L52" s="25" t="e">
        <f t="shared" si="38"/>
        <v>#DIV/0!</v>
      </c>
      <c r="M52" s="25" t="e">
        <f t="shared" si="39"/>
        <v>#DIV/0!</v>
      </c>
      <c r="N52" s="25" t="e">
        <f t="shared" si="40"/>
        <v>#DIV/0!</v>
      </c>
      <c r="O52" s="19" t="e">
        <f t="shared" si="41"/>
        <v>#DIV/0!</v>
      </c>
    </row>
    <row r="53" spans="1:15" s="26" customFormat="1" ht="28.9" hidden="1" customHeight="1" x14ac:dyDescent="0.25">
      <c r="A53" s="22"/>
      <c r="B53" s="30"/>
      <c r="C53" s="22"/>
      <c r="D53" s="36"/>
      <c r="E53" s="23"/>
      <c r="F53" s="24"/>
      <c r="G53" s="24"/>
      <c r="H53" s="19"/>
      <c r="I53" s="19"/>
      <c r="J53" s="19" t="e">
        <f t="shared" si="36"/>
        <v>#DIV/0!</v>
      </c>
      <c r="K53" s="25">
        <f t="shared" si="37"/>
        <v>0</v>
      </c>
      <c r="L53" s="25" t="e">
        <f t="shared" si="38"/>
        <v>#DIV/0!</v>
      </c>
      <c r="M53" s="25" t="e">
        <f t="shared" si="39"/>
        <v>#DIV/0!</v>
      </c>
      <c r="N53" s="25" t="e">
        <f t="shared" si="40"/>
        <v>#DIV/0!</v>
      </c>
      <c r="O53" s="19" t="e">
        <f t="shared" si="41"/>
        <v>#DIV/0!</v>
      </c>
    </row>
    <row r="54" spans="1:15" s="26" customFormat="1" ht="30" hidden="1" customHeight="1" x14ac:dyDescent="0.25">
      <c r="A54" s="22"/>
      <c r="B54" s="30"/>
      <c r="C54" s="22"/>
      <c r="D54" s="36"/>
      <c r="E54" s="23"/>
      <c r="F54" s="24"/>
      <c r="G54" s="24"/>
      <c r="H54" s="19"/>
      <c r="I54" s="19"/>
      <c r="J54" s="19" t="e">
        <f t="shared" si="36"/>
        <v>#DIV/0!</v>
      </c>
      <c r="K54" s="25">
        <f t="shared" si="37"/>
        <v>0</v>
      </c>
      <c r="L54" s="25" t="e">
        <f t="shared" si="38"/>
        <v>#DIV/0!</v>
      </c>
      <c r="M54" s="25" t="e">
        <f t="shared" si="39"/>
        <v>#DIV/0!</v>
      </c>
      <c r="N54" s="25" t="e">
        <f t="shared" si="40"/>
        <v>#DIV/0!</v>
      </c>
      <c r="O54" s="19" t="e">
        <f t="shared" si="41"/>
        <v>#DIV/0!</v>
      </c>
    </row>
    <row r="55" spans="1:15" s="26" customFormat="1" ht="12.75" hidden="1" x14ac:dyDescent="0.25">
      <c r="A55" s="29"/>
      <c r="B55" s="30"/>
      <c r="C55" s="22"/>
      <c r="D55" s="36"/>
      <c r="E55" s="23"/>
      <c r="F55" s="24"/>
      <c r="G55" s="24"/>
      <c r="H55" s="19"/>
      <c r="I55" s="19"/>
      <c r="J55" s="19" t="e">
        <f t="shared" si="36"/>
        <v>#DIV/0!</v>
      </c>
      <c r="K55" s="25">
        <f t="shared" si="37"/>
        <v>0</v>
      </c>
      <c r="L55" s="25" t="e">
        <f t="shared" si="38"/>
        <v>#DIV/0!</v>
      </c>
      <c r="M55" s="25" t="e">
        <f t="shared" si="39"/>
        <v>#DIV/0!</v>
      </c>
      <c r="N55" s="25" t="e">
        <f t="shared" si="40"/>
        <v>#DIV/0!</v>
      </c>
      <c r="O55" s="19" t="e">
        <f t="shared" si="41"/>
        <v>#DIV/0!</v>
      </c>
    </row>
    <row r="56" spans="1:15" s="26" customFormat="1" ht="12.75" hidden="1" x14ac:dyDescent="0.25">
      <c r="A56" s="29"/>
      <c r="B56" s="31"/>
      <c r="C56" s="22"/>
      <c r="D56" s="36"/>
      <c r="E56" s="18"/>
      <c r="F56" s="19"/>
      <c r="G56" s="19"/>
      <c r="H56" s="19"/>
      <c r="I56" s="19"/>
      <c r="J56" s="19" t="e">
        <f t="shared" si="36"/>
        <v>#DIV/0!</v>
      </c>
      <c r="K56" s="25">
        <f t="shared" si="37"/>
        <v>0</v>
      </c>
      <c r="L56" s="25" t="e">
        <f t="shared" si="38"/>
        <v>#DIV/0!</v>
      </c>
      <c r="M56" s="25" t="e">
        <f t="shared" si="39"/>
        <v>#DIV/0!</v>
      </c>
      <c r="N56" s="25" t="e">
        <f t="shared" si="40"/>
        <v>#DIV/0!</v>
      </c>
      <c r="O56" s="19" t="e">
        <f t="shared" si="41"/>
        <v>#DIV/0!</v>
      </c>
    </row>
    <row r="57" spans="1:15" s="26" customFormat="1" ht="28.15" hidden="1" customHeight="1" x14ac:dyDescent="0.25">
      <c r="A57" s="22"/>
      <c r="B57" s="30"/>
      <c r="C57" s="22"/>
      <c r="D57" s="36"/>
      <c r="E57" s="23"/>
      <c r="F57" s="24"/>
      <c r="G57" s="24"/>
      <c r="H57" s="19"/>
      <c r="I57" s="19"/>
      <c r="J57" s="19" t="e">
        <f t="shared" si="36"/>
        <v>#DIV/0!</v>
      </c>
      <c r="K57" s="25">
        <f t="shared" si="37"/>
        <v>0</v>
      </c>
      <c r="L57" s="25" t="e">
        <f t="shared" si="38"/>
        <v>#DIV/0!</v>
      </c>
      <c r="M57" s="25" t="e">
        <f t="shared" si="39"/>
        <v>#DIV/0!</v>
      </c>
      <c r="N57" s="25" t="e">
        <f t="shared" si="40"/>
        <v>#DIV/0!</v>
      </c>
      <c r="O57" s="19" t="e">
        <f t="shared" si="41"/>
        <v>#DIV/0!</v>
      </c>
    </row>
    <row r="58" spans="1:15" s="26" customFormat="1" ht="12.75" hidden="1" x14ac:dyDescent="0.25">
      <c r="A58" s="22"/>
      <c r="B58" s="30"/>
      <c r="C58" s="22"/>
      <c r="D58" s="36"/>
      <c r="E58" s="23"/>
      <c r="F58" s="24"/>
      <c r="G58" s="24"/>
      <c r="H58" s="19"/>
      <c r="I58" s="19"/>
      <c r="J58" s="19" t="e">
        <f>AVERAGE(E58:I58)</f>
        <v>#DIV/0!</v>
      </c>
      <c r="K58" s="25">
        <f>COUNT(E58:I58)</f>
        <v>0</v>
      </c>
      <c r="L58" s="25" t="e">
        <f>STDEV(E58:I58)</f>
        <v>#DIV/0!</v>
      </c>
      <c r="M58" s="25" t="e">
        <f>L58/J58*100</f>
        <v>#DIV/0!</v>
      </c>
      <c r="N58" s="25" t="e">
        <f>IF(M58&lt;33,"ОДНОРОДНЫЕ","НЕОДНОРОДНЫЕ")</f>
        <v>#DIV/0!</v>
      </c>
      <c r="O58" s="19" t="e">
        <f>D58*J58</f>
        <v>#DIV/0!</v>
      </c>
    </row>
    <row r="59" spans="1:15" s="26" customFormat="1" ht="27" hidden="1" customHeight="1" x14ac:dyDescent="0.25">
      <c r="A59" s="22"/>
      <c r="B59" s="30"/>
      <c r="C59" s="22"/>
      <c r="D59" s="36"/>
      <c r="E59" s="23"/>
      <c r="F59" s="24"/>
      <c r="G59" s="24"/>
      <c r="H59" s="19"/>
      <c r="I59" s="19"/>
      <c r="J59" s="19" t="e">
        <f t="shared" ref="J59:J63" si="42">AVERAGE(E59:I59)</f>
        <v>#DIV/0!</v>
      </c>
      <c r="K59" s="25">
        <f t="shared" ref="K59:K63" si="43">COUNT(E59:I59)</f>
        <v>0</v>
      </c>
      <c r="L59" s="25" t="e">
        <f t="shared" ref="L59:L63" si="44">STDEV(E59:I59)</f>
        <v>#DIV/0!</v>
      </c>
      <c r="M59" s="25" t="e">
        <f t="shared" ref="M59:M63" si="45">L59/J59*100</f>
        <v>#DIV/0!</v>
      </c>
      <c r="N59" s="25" t="e">
        <f t="shared" ref="N59:N63" si="46">IF(M59&lt;33,"ОДНОРОДНЫЕ","НЕОДНОРОДНЫЕ")</f>
        <v>#DIV/0!</v>
      </c>
      <c r="O59" s="19" t="e">
        <f t="shared" ref="O59:O63" si="47">D59*J59</f>
        <v>#DIV/0!</v>
      </c>
    </row>
    <row r="60" spans="1:15" s="26" customFormat="1" ht="27" hidden="1" customHeight="1" x14ac:dyDescent="0.25">
      <c r="A60" s="22"/>
      <c r="B60" s="30"/>
      <c r="C60" s="22"/>
      <c r="D60" s="36"/>
      <c r="E60" s="23"/>
      <c r="F60" s="24"/>
      <c r="G60" s="24"/>
      <c r="H60" s="19"/>
      <c r="I60" s="19"/>
      <c r="J60" s="19" t="e">
        <f t="shared" si="42"/>
        <v>#DIV/0!</v>
      </c>
      <c r="K60" s="25">
        <f t="shared" si="43"/>
        <v>0</v>
      </c>
      <c r="L60" s="25" t="e">
        <f t="shared" si="44"/>
        <v>#DIV/0!</v>
      </c>
      <c r="M60" s="25" t="e">
        <f t="shared" si="45"/>
        <v>#DIV/0!</v>
      </c>
      <c r="N60" s="25" t="e">
        <f t="shared" si="46"/>
        <v>#DIV/0!</v>
      </c>
      <c r="O60" s="19" t="e">
        <f t="shared" si="47"/>
        <v>#DIV/0!</v>
      </c>
    </row>
    <row r="61" spans="1:15" s="26" customFormat="1" ht="27.6" hidden="1" customHeight="1" x14ac:dyDescent="0.25">
      <c r="A61" s="22"/>
      <c r="B61" s="30"/>
      <c r="C61" s="22"/>
      <c r="D61" s="36"/>
      <c r="E61" s="23"/>
      <c r="F61" s="24"/>
      <c r="G61" s="24"/>
      <c r="H61" s="19"/>
      <c r="I61" s="19"/>
      <c r="J61" s="19" t="e">
        <f t="shared" si="42"/>
        <v>#DIV/0!</v>
      </c>
      <c r="K61" s="25">
        <f t="shared" si="43"/>
        <v>0</v>
      </c>
      <c r="L61" s="25" t="e">
        <f t="shared" si="44"/>
        <v>#DIV/0!</v>
      </c>
      <c r="M61" s="25" t="e">
        <f t="shared" si="45"/>
        <v>#DIV/0!</v>
      </c>
      <c r="N61" s="25" t="e">
        <f t="shared" si="46"/>
        <v>#DIV/0!</v>
      </c>
      <c r="O61" s="19" t="e">
        <f t="shared" si="47"/>
        <v>#DIV/0!</v>
      </c>
    </row>
    <row r="62" spans="1:15" s="26" customFormat="1" ht="16.899999999999999" hidden="1" customHeight="1" x14ac:dyDescent="0.25">
      <c r="A62" s="22"/>
      <c r="B62" s="32"/>
      <c r="C62" s="22"/>
      <c r="D62" s="36"/>
      <c r="E62" s="23"/>
      <c r="F62" s="24"/>
      <c r="G62" s="24"/>
      <c r="H62" s="19"/>
      <c r="I62" s="19"/>
      <c r="J62" s="19" t="e">
        <f t="shared" si="42"/>
        <v>#DIV/0!</v>
      </c>
      <c r="K62" s="25">
        <f t="shared" si="43"/>
        <v>0</v>
      </c>
      <c r="L62" s="25" t="e">
        <f t="shared" si="44"/>
        <v>#DIV/0!</v>
      </c>
      <c r="M62" s="25" t="e">
        <f t="shared" si="45"/>
        <v>#DIV/0!</v>
      </c>
      <c r="N62" s="25" t="e">
        <f t="shared" si="46"/>
        <v>#DIV/0!</v>
      </c>
      <c r="O62" s="19" t="e">
        <f t="shared" si="47"/>
        <v>#DIV/0!</v>
      </c>
    </row>
    <row r="63" spans="1:15" s="26" customFormat="1" ht="12.75" hidden="1" x14ac:dyDescent="0.25">
      <c r="A63" s="22"/>
      <c r="B63" s="30"/>
      <c r="C63" s="22"/>
      <c r="D63" s="36"/>
      <c r="E63" s="23"/>
      <c r="F63" s="24"/>
      <c r="G63" s="24"/>
      <c r="H63" s="19"/>
      <c r="I63" s="19"/>
      <c r="J63" s="19" t="e">
        <f t="shared" si="42"/>
        <v>#DIV/0!</v>
      </c>
      <c r="K63" s="25">
        <f t="shared" si="43"/>
        <v>0</v>
      </c>
      <c r="L63" s="25" t="e">
        <f t="shared" si="44"/>
        <v>#DIV/0!</v>
      </c>
      <c r="M63" s="25" t="e">
        <f t="shared" si="45"/>
        <v>#DIV/0!</v>
      </c>
      <c r="N63" s="25" t="e">
        <f t="shared" si="46"/>
        <v>#DIV/0!</v>
      </c>
      <c r="O63" s="19" t="e">
        <f t="shared" si="47"/>
        <v>#DIV/0!</v>
      </c>
    </row>
    <row r="64" spans="1:15" s="26" customFormat="1" ht="12.75" x14ac:dyDescent="0.25">
      <c r="A64" s="22"/>
      <c r="B64" s="49" t="s">
        <v>25</v>
      </c>
      <c r="C64" s="34"/>
      <c r="D64" s="35"/>
      <c r="E64" s="43">
        <v>2035103.36</v>
      </c>
      <c r="F64" s="64">
        <v>1984320</v>
      </c>
      <c r="G64" s="19">
        <v>2074619.93</v>
      </c>
      <c r="H64" s="19"/>
      <c r="I64" s="19"/>
      <c r="J64" s="19">
        <f t="shared" si="18"/>
        <v>2031347.7633333334</v>
      </c>
      <c r="K64" s="25">
        <f t="shared" si="19"/>
        <v>3</v>
      </c>
      <c r="L64" s="25">
        <f t="shared" si="20"/>
        <v>45266.960569970135</v>
      </c>
      <c r="M64" s="25">
        <f t="shared" si="21"/>
        <v>2.2284200365421167</v>
      </c>
      <c r="N64" s="25" t="str">
        <f t="shared" si="22"/>
        <v>ОДНОРОДНЫЕ</v>
      </c>
      <c r="O64" s="19">
        <f t="shared" si="23"/>
        <v>0</v>
      </c>
    </row>
    <row r="65" spans="1:15" s="10" customFormat="1" x14ac:dyDescent="0.25">
      <c r="A65" s="8"/>
      <c r="B65" s="28"/>
      <c r="C65" s="8"/>
      <c r="D65" s="8"/>
      <c r="E65" s="9"/>
      <c r="F65" s="9"/>
      <c r="G65" s="9"/>
      <c r="H65" s="9"/>
      <c r="I65" s="9"/>
      <c r="J65" s="9"/>
      <c r="K65" s="8"/>
      <c r="L65" s="8"/>
      <c r="M65" s="8"/>
      <c r="N65" s="8"/>
      <c r="O65" s="9"/>
    </row>
    <row r="66" spans="1:15" s="39" customFormat="1" ht="33.6" customHeight="1" x14ac:dyDescent="0.25">
      <c r="A66" s="51" t="s">
        <v>30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1:15" s="39" customFormat="1" ht="33.6" customHeight="1" x14ac:dyDescent="0.25">
      <c r="A67" s="51" t="s">
        <v>24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1:15" s="39" customFormat="1" ht="15" customHeight="1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</row>
    <row r="69" spans="1:15" s="39" customFormat="1" ht="34.9" customHeight="1" x14ac:dyDescent="0.25">
      <c r="A69" s="65" t="s">
        <v>51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</row>
    <row r="70" spans="1:15" s="10" customFormat="1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</row>
    <row r="71" spans="1:15" s="17" customFormat="1" ht="15" customHeight="1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</row>
  </sheetData>
  <mergeCells count="20">
    <mergeCell ref="L7:O7"/>
    <mergeCell ref="L14:M14"/>
    <mergeCell ref="B16:N16"/>
    <mergeCell ref="A70:O70"/>
    <mergeCell ref="O20:O21"/>
    <mergeCell ref="A19:B19"/>
    <mergeCell ref="C19:D19"/>
    <mergeCell ref="J20:J21"/>
    <mergeCell ref="K20:K21"/>
    <mergeCell ref="L20:L21"/>
    <mergeCell ref="M20:M21"/>
    <mergeCell ref="N20:N21"/>
    <mergeCell ref="A20:A21"/>
    <mergeCell ref="B20:B21"/>
    <mergeCell ref="C20:D20"/>
    <mergeCell ref="A71:O71"/>
    <mergeCell ref="A66:O66"/>
    <mergeCell ref="A67:O67"/>
    <mergeCell ref="A68:O68"/>
    <mergeCell ref="A69:O69"/>
  </mergeCells>
  <conditionalFormatting sqref="N22:N64">
    <cfRule type="containsText" dxfId="5" priority="10" operator="containsText" text="НЕ">
      <formula>NOT(ISERROR(SEARCH("НЕ",N22)))</formula>
    </cfRule>
    <cfRule type="containsText" dxfId="4" priority="11" operator="containsText" text="ОДНОРОДНЫЕ">
      <formula>NOT(ISERROR(SEARCH("ОДНОРОДНЫЕ",N22)))</formula>
    </cfRule>
    <cfRule type="containsText" dxfId="3" priority="12" operator="containsText" text="НЕОДНОРОДНЫЕ">
      <formula>NOT(ISERROR(SEARCH("НЕОДНОРОДНЫЕ",N22)))</formula>
    </cfRule>
  </conditionalFormatting>
  <conditionalFormatting sqref="N22:N64">
    <cfRule type="containsText" dxfId="2" priority="7" operator="containsText" text="НЕОДНОРОДНЫЕ">
      <formula>NOT(ISERROR(SEARCH("НЕОДНОРОДНЫЕ",N22)))</formula>
    </cfRule>
    <cfRule type="containsText" dxfId="1" priority="8" operator="containsText" text="ОДНОРОДНЫЕ">
      <formula>NOT(ISERROR(SEARCH("ОДНОРОДНЫЕ",N22)))</formula>
    </cfRule>
    <cfRule type="containsText" dxfId="0" priority="9" operator="containsText" text="НЕОДНОРОДНЫЕ">
      <formula>NOT(ISERROR(SEARCH("НЕОДНОРОДНЫЕ",N22)))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2021-10-11T06:42:39Z</dcterms:modified>
</cp:coreProperties>
</file>