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24" i="1" l="1"/>
  <c r="O24" i="1"/>
  <c r="N24" i="1"/>
  <c r="S24" i="1" s="1"/>
  <c r="P23" i="1"/>
  <c r="O23" i="1"/>
  <c r="N23" i="1"/>
  <c r="S23" i="1" s="1"/>
  <c r="Q23" i="1" l="1"/>
  <c r="R23" i="1" s="1"/>
  <c r="Q24" i="1"/>
  <c r="R24" i="1" s="1"/>
  <c r="P22" i="1"/>
  <c r="O22" i="1"/>
  <c r="P20" i="1"/>
  <c r="O20" i="1"/>
  <c r="N22" i="1"/>
  <c r="S22" i="1" s="1"/>
  <c r="N20" i="1"/>
  <c r="P25" i="1"/>
  <c r="N25" i="1"/>
  <c r="S25" i="1" s="1"/>
  <c r="O25" i="1"/>
  <c r="Q25" i="1" l="1"/>
  <c r="R25" i="1" s="1"/>
  <c r="N21" i="1"/>
  <c r="S21" i="1" s="1"/>
  <c r="O21" i="1"/>
  <c r="P21" i="1"/>
  <c r="Q20" i="1"/>
  <c r="R20" i="1" s="1"/>
  <c r="Q22" i="1"/>
  <c r="R22" i="1" s="1"/>
  <c r="S20" i="1"/>
  <c r="Q21" i="1" l="1"/>
  <c r="R21" i="1" s="1"/>
  <c r="C17" i="1"/>
</calcChain>
</file>

<file path=xl/sharedStrings.xml><?xml version="1.0" encoding="utf-8"?>
<sst xmlns="http://schemas.openxmlformats.org/spreadsheetml/2006/main" count="64" uniqueCount="53">
  <si>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</si>
  <si>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</si>
  <si>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</si>
  <si>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</si>
  <si>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</si>
  <si>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</si>
  <si>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</si>
  <si>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</si>
  <si>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</si>
  <si>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</si>
  <si>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</si>
  <si>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</si>
  <si>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</si>
  <si>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</si>
  <si>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</si>
  <si>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</si>
  <si>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</si>
  <si>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</si>
  <si>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</si>
  <si>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</si>
  <si>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</si>
  <si>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</si>
  <si>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</si>
  <si>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</si>
  <si>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</si>
  <si>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</si>
  <si>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Проведение заключительной дезинфекции в очагах новой коронавирусной инфекции</t>
  </si>
  <si>
    <t>Проведение заключительной дезинфекции в эпидемических очагах кишечных инфекций</t>
  </si>
  <si>
    <t>Проведение заключительной дезинфекции в эпидемических очагах туберкулёза</t>
  </si>
  <si>
    <t>Усл.ед.</t>
  </si>
  <si>
    <t>кг</t>
  </si>
  <si>
    <t>Проведение заключительной дезинфекции в эпидемических очагах прочих опасных инфекций</t>
  </si>
  <si>
    <t xml:space="preserve">Камерная дезинфекция вещей, постельных принадлежностей
</t>
  </si>
  <si>
    <t>КП вх.4390 от 20.10.2021</t>
  </si>
  <si>
    <t>КП вх.4475 от 25.10.2021</t>
  </si>
  <si>
    <t>ИКЗ 02890100842689010100100950018129244</t>
  </si>
  <si>
    <t>Сайт https://irkutsk.dez-centre.ru/ceny/</t>
  </si>
  <si>
    <t>ИКЗ 202246609736924660100101390018129244</t>
  </si>
  <si>
    <t>Источник №6</t>
  </si>
  <si>
    <t>Сайт https://gigienist73.com/p22151891-dezkamernaya-obrabotka-postelnyh.html</t>
  </si>
  <si>
    <t>ИКЗ 202720216180772030100101180018129244</t>
  </si>
  <si>
    <t>Источник №7</t>
  </si>
  <si>
    <t>Источник №8</t>
  </si>
  <si>
    <t>ИКЗ 212366615952936640100100100018129244</t>
  </si>
  <si>
    <t>ИКЗ 192380901726838490100105710018129000</t>
  </si>
  <si>
    <t>Источник №9</t>
  </si>
  <si>
    <t>НМЦД устанавливается в размере  945 944,70 (девятьсот сорок пять тысяч девятьсот сорок четыре) рубля 70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</si>
  <si>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</si>
  <si>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</si>
  <si>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</si>
  <si>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</si>
  <si>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326-21н</t>
  </si>
  <si>
    <t>на оказание услуг по проведению заключительной дезинфекции в очагах инфекции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</si>
</sst>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85" zoomScaleNormal="85" zoomScalePageLayoutView="70" workbookViewId="0">
      <selection activeCell="S4" sqref="S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13" width="10.85546875" style="3" customWidth="1"/>
    <col min="14" max="14" width="13.7109375" style="3" customWidth="1"/>
    <col min="15" max="15" width="9.42578125" style="2" customWidth="1"/>
    <col min="16" max="16" width="12.5703125" style="2" customWidth="1"/>
    <col min="17" max="17" width="10.28515625" style="2" customWidth="1"/>
    <col min="18" max="18" width="14.28515625" style="2" customWidth="1"/>
    <col min="19" max="19" width="13.28515625" style="3" customWidth="1"/>
    <col min="20" max="16384" width="9.140625" style="1"/>
  </cols>
  <sheetData>
    <row r="1" spans="1:19" x14ac:dyDescent="0.25">
      <c r="S1" s="46" t="s">
        <v>47</v>
      </c>
    </row>
    <row r="2" spans="1:19" ht="14.45" customHeight="1" x14ac:dyDescent="0.25">
      <c r="A2" s="18"/>
      <c r="B2" s="18"/>
      <c r="C2" s="18"/>
      <c r="D2" s="18"/>
      <c r="O2" s="18"/>
      <c r="P2" s="18"/>
      <c r="Q2" s="18"/>
      <c r="R2" s="18"/>
      <c r="S2" s="46" t="s">
        <v>48</v>
      </c>
    </row>
    <row r="3" spans="1:19" ht="14.45" customHeight="1" x14ac:dyDescent="0.25">
      <c r="A3" s="18"/>
      <c r="B3" s="18"/>
      <c r="C3" s="18"/>
      <c r="D3" s="18"/>
      <c r="O3" s="18"/>
      <c r="P3" s="18"/>
      <c r="Q3" s="18"/>
      <c r="R3" s="18"/>
      <c r="S3" s="46" t="s">
        <v>52</v>
      </c>
    </row>
    <row r="4" spans="1:19" x14ac:dyDescent="0.25">
      <c r="A4" s="33"/>
      <c r="B4" s="33"/>
      <c r="C4" s="33"/>
      <c r="D4" s="33"/>
      <c r="O4" s="33"/>
      <c r="P4" s="33"/>
      <c r="Q4" s="33"/>
      <c r="R4" s="33"/>
      <c r="S4" s="46" t="s">
        <v>49</v>
      </c>
    </row>
    <row r="5" spans="1:19" ht="14.45" customHeight="1" x14ac:dyDescent="0.25">
      <c r="A5" s="18"/>
      <c r="B5" s="18"/>
      <c r="C5" s="18"/>
      <c r="D5" s="18"/>
      <c r="O5" s="18"/>
      <c r="P5" s="18"/>
      <c r="Q5" s="18"/>
      <c r="R5" s="18"/>
      <c r="S5" s="46" t="s">
        <v>50</v>
      </c>
    </row>
    <row r="6" spans="1:19" ht="14.45" customHeight="1" x14ac:dyDescent="0.25">
      <c r="A6" s="18"/>
      <c r="B6" s="18"/>
      <c r="C6" s="18"/>
      <c r="D6" s="18"/>
      <c r="O6" s="18"/>
      <c r="P6" s="18"/>
      <c r="Q6" s="18"/>
      <c r="R6" s="18"/>
      <c r="S6" s="46" t="s">
        <v>51</v>
      </c>
    </row>
    <row r="7" spans="1:19" x14ac:dyDescent="0.25">
      <c r="A7" s="18"/>
      <c r="B7" s="18"/>
      <c r="C7" s="18"/>
      <c r="D7" s="18"/>
      <c r="O7" s="18"/>
      <c r="P7" s="18"/>
      <c r="Q7" s="18"/>
      <c r="R7" s="18"/>
    </row>
    <row r="8" spans="1:19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8"/>
      <c r="P8" s="8"/>
      <c r="Q8" s="8"/>
      <c r="R8" s="8"/>
      <c r="S8" s="11" t="s">
        <v>16</v>
      </c>
    </row>
    <row r="9" spans="1:19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8"/>
      <c r="P9" s="8"/>
      <c r="Q9" s="8"/>
      <c r="R9" s="8"/>
      <c r="S9" s="12" t="s">
        <v>21</v>
      </c>
    </row>
    <row r="10" spans="1:19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  <c r="P10" s="8"/>
      <c r="Q10" s="8"/>
      <c r="R10" s="8"/>
      <c r="S10" s="12" t="s">
        <v>17</v>
      </c>
    </row>
    <row r="11" spans="1:19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8"/>
      <c r="P11" s="8"/>
      <c r="Q11" s="8"/>
      <c r="R11" s="8"/>
      <c r="S11" s="9"/>
    </row>
    <row r="12" spans="1:19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  <c r="P12" s="36" t="s">
        <v>20</v>
      </c>
      <c r="Q12" s="36"/>
      <c r="R12" s="8"/>
      <c r="S12" s="4" t="s">
        <v>18</v>
      </c>
    </row>
    <row r="13" spans="1:19" ht="18" x14ac:dyDescent="0.3">
      <c r="S13" s="5"/>
    </row>
    <row r="14" spans="1:19" ht="18.75" x14ac:dyDescent="0.25">
      <c r="B14" s="37" t="s">
        <v>19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5"/>
    </row>
    <row r="15" spans="1:19" hidden="1" x14ac:dyDescent="0.25"/>
    <row r="17" spans="1:19" s="8" customFormat="1" ht="133.15" customHeight="1" x14ac:dyDescent="0.25">
      <c r="A17" s="39" t="s">
        <v>14</v>
      </c>
      <c r="B17" s="40"/>
      <c r="C17" s="41">
        <f>SUMIF(S20:S25,"&gt;0")</f>
        <v>945944.70000000007</v>
      </c>
      <c r="D17" s="40"/>
      <c r="E17" s="15" t="s">
        <v>33</v>
      </c>
      <c r="F17" s="15" t="s">
        <v>34</v>
      </c>
      <c r="G17" s="15" t="s">
        <v>35</v>
      </c>
      <c r="H17" s="15" t="s">
        <v>44</v>
      </c>
      <c r="I17" s="13" t="s">
        <v>39</v>
      </c>
      <c r="J17" s="13" t="s">
        <v>37</v>
      </c>
      <c r="K17" s="13" t="s">
        <v>40</v>
      </c>
      <c r="L17" s="13" t="s">
        <v>43</v>
      </c>
      <c r="M17" s="13" t="s">
        <v>36</v>
      </c>
      <c r="N17" s="6"/>
      <c r="O17" s="7"/>
      <c r="P17" s="7"/>
      <c r="Q17" s="7"/>
      <c r="R17" s="7"/>
      <c r="S17" s="6"/>
    </row>
    <row r="18" spans="1:19" s="8" customFormat="1" ht="30" customHeight="1" x14ac:dyDescent="0.25">
      <c r="A18" s="34" t="s">
        <v>0</v>
      </c>
      <c r="B18" s="34" t="s">
        <v>1</v>
      </c>
      <c r="C18" s="34" t="s">
        <v>2</v>
      </c>
      <c r="D18" s="34"/>
      <c r="E18" s="6" t="s">
        <v>5</v>
      </c>
      <c r="F18" s="20" t="s">
        <v>7</v>
      </c>
      <c r="G18" s="20" t="s">
        <v>8</v>
      </c>
      <c r="H18" s="20" t="s">
        <v>22</v>
      </c>
      <c r="I18" s="20" t="s">
        <v>23</v>
      </c>
      <c r="J18" s="20" t="s">
        <v>38</v>
      </c>
      <c r="K18" s="20" t="s">
        <v>41</v>
      </c>
      <c r="L18" s="20" t="s">
        <v>42</v>
      </c>
      <c r="M18" s="20" t="s">
        <v>45</v>
      </c>
      <c r="N18" s="42" t="s">
        <v>15</v>
      </c>
      <c r="O18" s="34" t="s">
        <v>11</v>
      </c>
      <c r="P18" s="34" t="s">
        <v>12</v>
      </c>
      <c r="Q18" s="34" t="s">
        <v>13</v>
      </c>
      <c r="R18" s="34" t="s">
        <v>9</v>
      </c>
      <c r="S18" s="38" t="s">
        <v>10</v>
      </c>
    </row>
    <row r="19" spans="1:19" s="8" customFormat="1" ht="30" x14ac:dyDescent="0.25">
      <c r="A19" s="35"/>
      <c r="B19" s="35"/>
      <c r="C19" s="28" t="s">
        <v>3</v>
      </c>
      <c r="D19" s="28" t="s">
        <v>4</v>
      </c>
      <c r="E19" s="6" t="s">
        <v>6</v>
      </c>
      <c r="F19" s="6" t="s">
        <v>6</v>
      </c>
      <c r="G19" s="14" t="s">
        <v>6</v>
      </c>
      <c r="H19" s="20" t="s">
        <v>6</v>
      </c>
      <c r="I19" s="14" t="s">
        <v>6</v>
      </c>
      <c r="J19" s="20" t="s">
        <v>6</v>
      </c>
      <c r="K19" s="20" t="s">
        <v>6</v>
      </c>
      <c r="L19" s="20" t="s">
        <v>6</v>
      </c>
      <c r="M19" s="6" t="s">
        <v>6</v>
      </c>
      <c r="N19" s="43"/>
      <c r="O19" s="34"/>
      <c r="P19" s="34"/>
      <c r="Q19" s="34"/>
      <c r="R19" s="34"/>
      <c r="S19" s="38"/>
    </row>
    <row r="20" spans="1:19" s="8" customFormat="1" ht="43.9" customHeight="1" x14ac:dyDescent="0.25">
      <c r="A20" s="25">
        <v>1</v>
      </c>
      <c r="B20" s="26" t="s">
        <v>26</v>
      </c>
      <c r="C20" s="25" t="s">
        <v>29</v>
      </c>
      <c r="D20" s="31">
        <v>300</v>
      </c>
      <c r="E20" s="27">
        <v>2220</v>
      </c>
      <c r="F20" s="19"/>
      <c r="G20" s="19"/>
      <c r="H20" s="20"/>
      <c r="I20" s="20"/>
      <c r="J20" s="20">
        <v>1960</v>
      </c>
      <c r="K20" s="20">
        <v>1477.5</v>
      </c>
      <c r="L20" s="20"/>
      <c r="M20" s="16"/>
      <c r="N20" s="16">
        <f>AVERAGE(E20:M20)</f>
        <v>1885.8333333333333</v>
      </c>
      <c r="O20" s="17">
        <f>COUNT(E20:M20)</f>
        <v>3</v>
      </c>
      <c r="P20" s="17">
        <f>STDEV(E20:M20)</f>
        <v>376.76528944866061</v>
      </c>
      <c r="Q20" s="17">
        <f t="shared" ref="Q20:Q22" si="0">P20/N20*100</f>
        <v>19.978716188174669</v>
      </c>
      <c r="R20" s="17" t="str">
        <f t="shared" ref="R20:R22" si="1">IF(Q20&lt;33,"ОДНОРОДНЫЕ","НЕОДНОРОДНЫЕ")</f>
        <v>ОДНОРОДНЫЕ</v>
      </c>
      <c r="S20" s="16">
        <f>D20*N20</f>
        <v>565750</v>
      </c>
    </row>
    <row r="21" spans="1:19" s="8" customFormat="1" ht="46.15" customHeight="1" x14ac:dyDescent="0.25">
      <c r="A21" s="25">
        <v>2</v>
      </c>
      <c r="B21" s="26" t="s">
        <v>27</v>
      </c>
      <c r="C21" s="25" t="s">
        <v>29</v>
      </c>
      <c r="D21" s="31">
        <v>30</v>
      </c>
      <c r="E21" s="27"/>
      <c r="F21" s="19">
        <v>4000</v>
      </c>
      <c r="G21" s="19"/>
      <c r="H21" s="20"/>
      <c r="I21" s="20"/>
      <c r="J21" s="20"/>
      <c r="K21" s="20"/>
      <c r="L21" s="20">
        <v>2439.4899999999998</v>
      </c>
      <c r="M21" s="16">
        <v>4000</v>
      </c>
      <c r="N21" s="16">
        <f>AVERAGE(E21:M21)</f>
        <v>3479.83</v>
      </c>
      <c r="O21" s="17">
        <f>COUNT(E21:M21)</f>
        <v>3</v>
      </c>
      <c r="P21" s="17">
        <f>STDEV(E21:M21)</f>
        <v>900.96086857310195</v>
      </c>
      <c r="Q21" s="17">
        <f t="shared" si="0"/>
        <v>25.890944918950119</v>
      </c>
      <c r="R21" s="17" t="str">
        <f t="shared" si="1"/>
        <v>ОДНОРОДНЫЕ</v>
      </c>
      <c r="S21" s="16">
        <f>D21*N21</f>
        <v>104394.9</v>
      </c>
    </row>
    <row r="22" spans="1:19" s="8" customFormat="1" ht="38.25" x14ac:dyDescent="0.25">
      <c r="A22" s="25">
        <v>3</v>
      </c>
      <c r="B22" s="26" t="s">
        <v>28</v>
      </c>
      <c r="C22" s="25" t="s">
        <v>29</v>
      </c>
      <c r="D22" s="31">
        <v>30</v>
      </c>
      <c r="E22" s="27">
        <v>2118</v>
      </c>
      <c r="F22" s="19"/>
      <c r="G22" s="19">
        <v>2800</v>
      </c>
      <c r="H22" s="20"/>
      <c r="I22" s="20"/>
      <c r="J22" s="20"/>
      <c r="K22" s="20"/>
      <c r="L22" s="20">
        <v>2439.4899999999998</v>
      </c>
      <c r="M22" s="16"/>
      <c r="N22" s="16">
        <f>AVERAGE(E22:M22)</f>
        <v>2452.4966666666664</v>
      </c>
      <c r="O22" s="17">
        <f>COUNT(E22:M22)</f>
        <v>3</v>
      </c>
      <c r="P22" s="17">
        <f>STDEV(E22:M22)</f>
        <v>341.18599038256662</v>
      </c>
      <c r="Q22" s="17">
        <f t="shared" si="0"/>
        <v>13.911782022778146</v>
      </c>
      <c r="R22" s="17" t="str">
        <f t="shared" si="1"/>
        <v>ОДНОРОДНЫЕ</v>
      </c>
      <c r="S22" s="16">
        <f>D22*N22</f>
        <v>73574.899999999994</v>
      </c>
    </row>
    <row r="23" spans="1:19" s="8" customFormat="1" ht="40.9" customHeight="1" x14ac:dyDescent="0.25">
      <c r="A23" s="25">
        <v>4</v>
      </c>
      <c r="B23" s="26" t="s">
        <v>31</v>
      </c>
      <c r="C23" s="25" t="s">
        <v>29</v>
      </c>
      <c r="D23" s="31">
        <v>30</v>
      </c>
      <c r="E23" s="27"/>
      <c r="F23" s="20">
        <v>3500</v>
      </c>
      <c r="G23" s="20"/>
      <c r="H23" s="20"/>
      <c r="I23" s="20"/>
      <c r="J23" s="20"/>
      <c r="K23" s="20"/>
      <c r="L23" s="20">
        <v>2439.4899999999998</v>
      </c>
      <c r="M23" s="20">
        <v>4000</v>
      </c>
      <c r="N23" s="20">
        <f t="shared" ref="N23:N24" si="2">AVERAGE(E23:M23)</f>
        <v>3313.1633333333334</v>
      </c>
      <c r="O23" s="21">
        <f t="shared" ref="O23:O24" si="3">COUNT(E23:M23)</f>
        <v>3</v>
      </c>
      <c r="P23" s="21">
        <f t="shared" ref="P23:P24" si="4">STDEV(E23:M23)</f>
        <v>796.8555829216059</v>
      </c>
      <c r="Q23" s="21">
        <f t="shared" ref="Q23:Q24" si="5">P23/N23*100</f>
        <v>24.051201306755353</v>
      </c>
      <c r="R23" s="21" t="str">
        <f t="shared" ref="R23:R24" si="6">IF(Q23&lt;33,"ОДНОРОДНЫЕ","НЕОДНОРОДНЫЕ")</f>
        <v>ОДНОРОДНЫЕ</v>
      </c>
      <c r="S23" s="20">
        <f t="shared" ref="S23:S24" si="7">D23*N23</f>
        <v>99394.900000000009</v>
      </c>
    </row>
    <row r="24" spans="1:19" s="8" customFormat="1" ht="28.15" customHeight="1" x14ac:dyDescent="0.25">
      <c r="A24" s="25">
        <v>5</v>
      </c>
      <c r="B24" s="32" t="s">
        <v>32</v>
      </c>
      <c r="C24" s="25" t="s">
        <v>30</v>
      </c>
      <c r="D24" s="31">
        <v>3500</v>
      </c>
      <c r="E24" s="27">
        <v>25</v>
      </c>
      <c r="F24" s="20"/>
      <c r="G24" s="20"/>
      <c r="H24" s="20">
        <v>38.14</v>
      </c>
      <c r="I24" s="20">
        <v>25</v>
      </c>
      <c r="J24" s="20"/>
      <c r="K24" s="20"/>
      <c r="L24" s="20"/>
      <c r="M24" s="20"/>
      <c r="N24" s="20">
        <f t="shared" si="2"/>
        <v>29.38</v>
      </c>
      <c r="O24" s="21">
        <f t="shared" si="3"/>
        <v>3</v>
      </c>
      <c r="P24" s="21">
        <f t="shared" si="4"/>
        <v>7.5863825371516862</v>
      </c>
      <c r="Q24" s="21">
        <f t="shared" si="5"/>
        <v>25.821587941292329</v>
      </c>
      <c r="R24" s="21" t="str">
        <f t="shared" si="6"/>
        <v>ОДНОРОДНЫЕ</v>
      </c>
      <c r="S24" s="20">
        <f t="shared" si="7"/>
        <v>102830</v>
      </c>
    </row>
    <row r="25" spans="1:19" s="8" customFormat="1" ht="14.45" hidden="1" customHeight="1" x14ac:dyDescent="0.3">
      <c r="A25" s="23">
        <v>6</v>
      </c>
      <c r="B25" s="24"/>
      <c r="C25" s="29"/>
      <c r="D25" s="30"/>
      <c r="E25" s="16"/>
      <c r="F25" s="16"/>
      <c r="G25" s="16"/>
      <c r="H25" s="20"/>
      <c r="I25" s="14"/>
      <c r="J25" s="20"/>
      <c r="K25" s="20"/>
      <c r="L25" s="20"/>
      <c r="M25" s="6"/>
      <c r="N25" s="6" t="e">
        <f>AVERAGE(E25:M25)</f>
        <v>#DIV/0!</v>
      </c>
      <c r="O25" s="7">
        <f>COUNT(E25:M25)</f>
        <v>0</v>
      </c>
      <c r="P25" s="7" t="e">
        <f>STDEV(E25:M25)</f>
        <v>#DIV/0!</v>
      </c>
      <c r="Q25" s="7" t="e">
        <f>P25/N25*100</f>
        <v>#DIV/0!</v>
      </c>
      <c r="R25" s="7" t="e">
        <f>IF(Q25&lt;33,"ОДНОРОДНЫЕ","НЕОДНОРОДНЫЕ")</f>
        <v>#DIV/0!</v>
      </c>
      <c r="S25" s="6" t="e">
        <f>D25*N25</f>
        <v>#DIV/0!</v>
      </c>
    </row>
    <row r="26" spans="1:19" s="10" customFormat="1" ht="14.45" x14ac:dyDescent="0.3">
      <c r="A26" s="8"/>
      <c r="B26" s="8"/>
      <c r="C26" s="8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8"/>
      <c r="P26" s="8"/>
      <c r="Q26" s="8"/>
      <c r="R26" s="8"/>
      <c r="S26" s="9"/>
    </row>
    <row r="27" spans="1:19" s="22" customFormat="1" ht="33.6" customHeight="1" x14ac:dyDescent="0.25">
      <c r="A27" s="44" t="s">
        <v>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1:19" s="22" customFormat="1" ht="33.6" customHeight="1" x14ac:dyDescent="0.25">
      <c r="A28" s="44" t="s">
        <v>24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19" s="22" customFormat="1" ht="15" customHeigh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19" s="22" customFormat="1" ht="31.9" customHeight="1" x14ac:dyDescent="0.25">
      <c r="A30" s="45" t="s">
        <v>46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</sheetData>
  <mergeCells count="17">
    <mergeCell ref="R18:R19"/>
    <mergeCell ref="A18:A19"/>
    <mergeCell ref="B18:B19"/>
    <mergeCell ref="C18:D18"/>
    <mergeCell ref="A30:S30"/>
    <mergeCell ref="P12:Q12"/>
    <mergeCell ref="B14:R14"/>
    <mergeCell ref="A27:S27"/>
    <mergeCell ref="A28:S28"/>
    <mergeCell ref="A29:S29"/>
    <mergeCell ref="S18:S19"/>
    <mergeCell ref="A17:B17"/>
    <mergeCell ref="C17:D17"/>
    <mergeCell ref="N18:N19"/>
    <mergeCell ref="O18:O19"/>
    <mergeCell ref="P18:P19"/>
    <mergeCell ref="Q18:Q19"/>
  </mergeCells>
  <conditionalFormatting sqref="R25">
    <cfRule type="containsText" dxfId="17" priority="16" operator="containsText" text="НЕ">
      <formula>NOT(ISERROR(SEARCH("НЕ",R25)))</formula>
    </cfRule>
    <cfRule type="containsText" dxfId="16" priority="17" operator="containsText" text="ОДНОРОДНЫЕ">
      <formula>NOT(ISERROR(SEARCH("ОДНОРОДНЫЕ",R25)))</formula>
    </cfRule>
    <cfRule type="containsText" dxfId="15" priority="18" operator="containsText" text="НЕОДНОРОДНЫЕ">
      <formula>NOT(ISERROR(SEARCH("НЕОДНОРОДНЫЕ",R25)))</formula>
    </cfRule>
  </conditionalFormatting>
  <conditionalFormatting sqref="R25">
    <cfRule type="containsText" dxfId="14" priority="13" operator="containsText" text="НЕОДНОРОДНЫЕ">
      <formula>NOT(ISERROR(SEARCH("НЕОДНОРОДНЫЕ",R25)))</formula>
    </cfRule>
    <cfRule type="containsText" dxfId="13" priority="14" operator="containsText" text="ОДНОРОДНЫЕ">
      <formula>NOT(ISERROR(SEARCH("ОДНОРОДНЫЕ",R25)))</formula>
    </cfRule>
    <cfRule type="containsText" dxfId="12" priority="15" operator="containsText" text="НЕОДНОРОДНЫЕ">
      <formula>NOT(ISERROR(SEARCH("НЕОДНОРОДНЫЕ",R25)))</formula>
    </cfRule>
  </conditionalFormatting>
  <conditionalFormatting sqref="R20:R22">
    <cfRule type="containsText" dxfId="11" priority="10" operator="containsText" text="НЕ">
      <formula>NOT(ISERROR(SEARCH("НЕ",R20)))</formula>
    </cfRule>
    <cfRule type="containsText" dxfId="10" priority="11" operator="containsText" text="ОДНОРОДНЫЕ">
      <formula>NOT(ISERROR(SEARCH("ОДНОРОДНЫЕ",R20)))</formula>
    </cfRule>
    <cfRule type="containsText" dxfId="9" priority="12" operator="containsText" text="НЕОДНОРОДНЫЕ">
      <formula>NOT(ISERROR(SEARCH("НЕОДНОРОДНЫЕ",R20)))</formula>
    </cfRule>
  </conditionalFormatting>
  <conditionalFormatting sqref="R20:R22">
    <cfRule type="containsText" dxfId="8" priority="7" operator="containsText" text="НЕОДНОРОДНЫЕ">
      <formula>NOT(ISERROR(SEARCH("НЕОДНОРОДНЫЕ",R20)))</formula>
    </cfRule>
    <cfRule type="containsText" dxfId="7" priority="8" operator="containsText" text="ОДНОРОДНЫЕ">
      <formula>NOT(ISERROR(SEARCH("ОДНОРОДНЫЕ",R20)))</formula>
    </cfRule>
    <cfRule type="containsText" dxfId="6" priority="9" operator="containsText" text="НЕОДНОРОДНЫЕ">
      <formula>NOT(ISERROR(SEARCH("НЕОДНОРОДНЫЕ",R20)))</formula>
    </cfRule>
  </conditionalFormatting>
  <conditionalFormatting sqref="R23:R24">
    <cfRule type="containsText" dxfId="5" priority="4" operator="containsText" text="НЕ">
      <formula>NOT(ISERROR(SEARCH("НЕ",R23)))</formula>
    </cfRule>
    <cfRule type="containsText" dxfId="4" priority="5" operator="containsText" text="ОДНОРОДНЫЕ">
      <formula>NOT(ISERROR(SEARCH("ОДНОРОДНЫЕ",R23)))</formula>
    </cfRule>
    <cfRule type="containsText" dxfId="3" priority="6" operator="containsText" text="НЕОДНОРОДНЫЕ">
      <formula>NOT(ISERROR(SEARCH("НЕОДНОРОДНЫЕ",R23)))</formula>
    </cfRule>
  </conditionalFormatting>
  <conditionalFormatting sqref="R23:R24">
    <cfRule type="containsText" dxfId="2" priority="1" operator="containsText" text="НЕОДНОРОДНЫЕ">
      <formula>NOT(ISERROR(SEARCH("НЕОДНОРОДНЫЕ",R23)))</formula>
    </cfRule>
    <cfRule type="containsText" dxfId="1" priority="2" operator="containsText" text="ОДНОРОДНЫЕ">
      <formula>NOT(ISERROR(SEARCH("ОДНОРОДНЫЕ",R23)))</formula>
    </cfRule>
    <cfRule type="containsText" dxfId="0" priority="3" operator="containsText" text="НЕОДНОРОДНЫЕ">
      <formula>NOT(ISERROR(SEARCH("НЕОДНОРОДНЫЕ",R23)))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2021-11-30T08:41:43Z</dcterms:modified>
</cp:coreProperties>
</file>