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4" i="1" l="1"/>
  <c r="K24" i="1"/>
  <c r="J24" i="1"/>
  <c r="O24" i="1" s="1"/>
  <c r="J25" i="1"/>
  <c r="O25" i="1" s="1"/>
  <c r="K25" i="1"/>
  <c r="L25" i="1"/>
  <c r="K21" i="1"/>
  <c r="L23" i="1"/>
  <c r="K23" i="1"/>
  <c r="L22" i="1"/>
  <c r="K22" i="1"/>
  <c r="L20" i="1"/>
  <c r="K20" i="1"/>
  <c r="J23" i="1"/>
  <c r="J22" i="1"/>
  <c r="O22" i="1" s="1"/>
  <c r="J20" i="1"/>
  <c r="L26" i="1"/>
  <c r="J26" i="1"/>
  <c r="O26" i="1" s="1"/>
  <c r="K26" i="1"/>
  <c r="M26" i="1" l="1"/>
  <c r="N26" i="1" s="1"/>
  <c r="M25" i="1"/>
  <c r="N25" i="1" s="1"/>
  <c r="M24" i="1"/>
  <c r="N24" i="1" s="1"/>
  <c r="M23" i="1"/>
  <c r="N23" i="1" s="1"/>
  <c r="L21" i="1"/>
  <c r="J21" i="1"/>
  <c r="O21" i="1" s="1"/>
  <c r="M20" i="1"/>
  <c r="N20" i="1" s="1"/>
  <c r="M22" i="1"/>
  <c r="N22" i="1" s="1"/>
  <c r="O23" i="1"/>
  <c r="O20" i="1"/>
  <c r="C17" i="1" l="1"/>
  <c r="M21" i="1"/>
  <c r="N21" i="1" s="1"/>
</calcChain>
</file>

<file path=xl/sharedStrings.xml><?xml version="1.0" encoding="utf-8"?>
<sst xmlns="http://schemas.openxmlformats.org/spreadsheetml/2006/main" count="51" uniqueCount="44">
  <si>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</si>
  <si>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</si>
  <si>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</si>
  <si>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</si>
  <si>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</si>
  <si>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</si>
  <si>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</si>
  <si>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</si>
  <si>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</si>
  <si>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</si>
  <si>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</si>
  <si>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</si>
  <si>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</si>
  <si>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</si>
  <si>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</si>
  <si>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</si>
  <si>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</si>
  <si>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</si>
  <si>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</si>
  <si>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</si>
  <si>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</si>
  <si>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</si>
  <si>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</si>
  <si>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</si>
  <si>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</si>
  <si>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Изотонический разбавитель 20л</t>
  </si>
  <si>
    <t>шт</t>
  </si>
  <si>
    <t>Лизирующий раствор 5л</t>
  </si>
  <si>
    <t>Лизирующий раствор 1л</t>
  </si>
  <si>
    <t>Очищающий раствор 100мл</t>
  </si>
  <si>
    <t>Гематологический контроль</t>
  </si>
  <si>
    <t>набор</t>
  </si>
  <si>
    <t>ИТОГО:</t>
  </si>
  <si>
    <t>КП вх.4889 от 17.11.2021</t>
  </si>
  <si>
    <t>КП вх.4888 от 17.11.2021</t>
  </si>
  <si>
    <t>КП вх.4887 от 17.11.2021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</si>
  <si>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</si>
  <si>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2 953 326,30 (два миллиона девятьсот пятьдесят три тысячи триста двадцать шесть) рублей 30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</si>
  <si>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</si>
  <si>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</si>
  <si>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</si>
  <si>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</si>
  <si>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324-21н</t>
  </si>
  <si>
    <t>на поставку растворов для гематологических анализаторов серии Abacus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</si>
</sst>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30.57031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6.28515625" style="2" customWidth="1"/>
    <col min="15" max="15" width="13.28515625" style="3" customWidth="1"/>
    <col min="16" max="16384" width="9.140625" style="1"/>
  </cols>
  <sheetData>
    <row r="1" spans="1:15" x14ac:dyDescent="0.25">
      <c r="O1" s="36" t="s">
        <v>38</v>
      </c>
    </row>
    <row r="2" spans="1:15" ht="14.45" customHeight="1" x14ac:dyDescent="0.25">
      <c r="A2" s="11"/>
      <c r="B2" s="11"/>
      <c r="C2" s="11"/>
      <c r="D2" s="11"/>
      <c r="K2" s="11"/>
      <c r="L2" s="11"/>
      <c r="M2" s="11"/>
      <c r="N2" s="11"/>
      <c r="O2" s="36" t="s">
        <v>39</v>
      </c>
    </row>
    <row r="3" spans="1:15" ht="15.75" customHeight="1" x14ac:dyDescent="0.25">
      <c r="A3" s="11"/>
      <c r="B3" s="11"/>
      <c r="C3" s="11"/>
      <c r="D3" s="11"/>
      <c r="K3" s="11"/>
      <c r="L3" s="11"/>
      <c r="M3" s="11"/>
      <c r="N3" s="11"/>
      <c r="O3" s="36" t="s">
        <v>43</v>
      </c>
    </row>
    <row r="4" spans="1:15" ht="15.75" customHeight="1" x14ac:dyDescent="0.25">
      <c r="A4" s="23"/>
      <c r="B4" s="23"/>
      <c r="C4" s="23"/>
      <c r="D4" s="23"/>
      <c r="K4" s="23"/>
      <c r="L4" s="23"/>
      <c r="M4" s="23"/>
      <c r="N4" s="23"/>
      <c r="O4" s="36" t="s">
        <v>40</v>
      </c>
    </row>
    <row r="5" spans="1:15" ht="14.45" customHeight="1" x14ac:dyDescent="0.25">
      <c r="A5" s="11"/>
      <c r="B5" s="11"/>
      <c r="C5" s="11"/>
      <c r="D5" s="11"/>
      <c r="K5" s="11"/>
      <c r="L5" s="11"/>
      <c r="M5" s="11"/>
      <c r="N5" s="11"/>
      <c r="O5" s="36" t="s">
        <v>41</v>
      </c>
    </row>
    <row r="6" spans="1:15" ht="14.45" customHeight="1" x14ac:dyDescent="0.25">
      <c r="A6" s="11"/>
      <c r="B6" s="11"/>
      <c r="C6" s="11"/>
      <c r="D6" s="11"/>
      <c r="K6" s="11"/>
      <c r="L6" s="11"/>
      <c r="M6" s="11"/>
      <c r="N6" s="11"/>
      <c r="O6" s="36" t="s">
        <v>42</v>
      </c>
    </row>
    <row r="7" spans="1:15" x14ac:dyDescent="0.25">
      <c r="A7" s="11"/>
      <c r="B7" s="11"/>
      <c r="C7" s="11"/>
      <c r="D7" s="11"/>
      <c r="K7" s="11"/>
      <c r="L7" s="11"/>
      <c r="M7" s="11"/>
      <c r="N7" s="11"/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9" t="s">
        <v>16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21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17</v>
      </c>
    </row>
    <row r="11" spans="1:15" s="8" customFormat="1" ht="14.45" x14ac:dyDescent="0.3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7"/>
    </row>
    <row r="12" spans="1:15" s="8" customFormat="1" ht="28.9" customHeight="1" x14ac:dyDescent="0.25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26" t="s">
        <v>20</v>
      </c>
      <c r="M12" s="26"/>
      <c r="N12" s="6"/>
      <c r="O12" s="4" t="s">
        <v>18</v>
      </c>
    </row>
    <row r="13" spans="1:15" ht="18" x14ac:dyDescent="0.3">
      <c r="O13" s="5"/>
    </row>
    <row r="14" spans="1:15" ht="18.75" x14ac:dyDescent="0.25">
      <c r="B14" s="27" t="s">
        <v>19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5"/>
    </row>
    <row r="17" spans="1:15" s="6" customFormat="1" ht="45.6" customHeight="1" x14ac:dyDescent="0.25">
      <c r="A17" s="29" t="s">
        <v>14</v>
      </c>
      <c r="B17" s="30"/>
      <c r="C17" s="31">
        <f>SUMIF(O20:O26,"&gt;0")</f>
        <v>2960202.0999999996</v>
      </c>
      <c r="D17" s="30"/>
      <c r="E17" s="22" t="s">
        <v>33</v>
      </c>
      <c r="F17" s="22" t="s">
        <v>34</v>
      </c>
      <c r="G17" s="22" t="s">
        <v>35</v>
      </c>
      <c r="H17" s="13"/>
      <c r="I17" s="14"/>
      <c r="J17" s="14"/>
      <c r="K17" s="15"/>
      <c r="L17" s="15"/>
      <c r="M17" s="15"/>
      <c r="N17" s="15"/>
      <c r="O17" s="14"/>
    </row>
    <row r="18" spans="1:15" s="6" customFormat="1" ht="30" customHeight="1" x14ac:dyDescent="0.25">
      <c r="A18" s="25" t="s">
        <v>0</v>
      </c>
      <c r="B18" s="25" t="s">
        <v>1</v>
      </c>
      <c r="C18" s="25" t="s">
        <v>2</v>
      </c>
      <c r="D18" s="25"/>
      <c r="E18" s="14" t="s">
        <v>5</v>
      </c>
      <c r="F18" s="14" t="s">
        <v>7</v>
      </c>
      <c r="G18" s="14" t="s">
        <v>8</v>
      </c>
      <c r="H18" s="14" t="s">
        <v>22</v>
      </c>
      <c r="I18" s="14" t="s">
        <v>23</v>
      </c>
      <c r="J18" s="32" t="s">
        <v>15</v>
      </c>
      <c r="K18" s="25" t="s">
        <v>11</v>
      </c>
      <c r="L18" s="25" t="s">
        <v>12</v>
      </c>
      <c r="M18" s="25" t="s">
        <v>13</v>
      </c>
      <c r="N18" s="25" t="s">
        <v>9</v>
      </c>
      <c r="O18" s="28" t="s">
        <v>10</v>
      </c>
    </row>
    <row r="19" spans="1:15" s="6" customFormat="1" ht="30" x14ac:dyDescent="0.25">
      <c r="A19" s="25"/>
      <c r="B19" s="25"/>
      <c r="C19" s="15" t="s">
        <v>3</v>
      </c>
      <c r="D19" s="15" t="s">
        <v>4</v>
      </c>
      <c r="E19" s="14" t="s">
        <v>6</v>
      </c>
      <c r="F19" s="14" t="s">
        <v>6</v>
      </c>
      <c r="G19" s="14" t="s">
        <v>6</v>
      </c>
      <c r="H19" s="14" t="s">
        <v>6</v>
      </c>
      <c r="I19" s="14" t="s">
        <v>6</v>
      </c>
      <c r="J19" s="33"/>
      <c r="K19" s="25"/>
      <c r="L19" s="25"/>
      <c r="M19" s="25"/>
      <c r="N19" s="25"/>
      <c r="O19" s="28"/>
    </row>
    <row r="20" spans="1:15" s="12" customFormat="1" ht="16.899999999999999" customHeight="1" x14ac:dyDescent="0.25">
      <c r="A20" s="16">
        <v>1</v>
      </c>
      <c r="B20" s="17" t="s">
        <v>25</v>
      </c>
      <c r="C20" s="16" t="s">
        <v>26</v>
      </c>
      <c r="D20" s="18">
        <v>120</v>
      </c>
      <c r="E20" s="19">
        <v>7720</v>
      </c>
      <c r="F20" s="19">
        <v>7800</v>
      </c>
      <c r="G20" s="19">
        <v>7710.5</v>
      </c>
      <c r="H20" s="19"/>
      <c r="I20" s="19"/>
      <c r="J20" s="19">
        <f t="shared" ref="J20:J23" si="0">AVERAGE(E20:I20)</f>
        <v>7743.5</v>
      </c>
      <c r="K20" s="16">
        <f t="shared" ref="K20:K23" si="1">COUNT(E20:I20)</f>
        <v>3</v>
      </c>
      <c r="L20" s="16">
        <f t="shared" ref="L20:L23" si="2">STDEV(E20:I20)</f>
        <v>49.160451584581686</v>
      </c>
      <c r="M20" s="16">
        <f t="shared" ref="M20:M23" si="3">L20/J20*100</f>
        <v>0.63486087149973114</v>
      </c>
      <c r="N20" s="16" t="str">
        <f t="shared" ref="N20:N23" si="4">IF(M20&lt;33,"ОДНОРОДНЫЕ","НЕОДНОРОДНЫЕ")</f>
        <v>ОДНОРОДНЫЕ</v>
      </c>
      <c r="O20" s="19">
        <f t="shared" ref="O20:O23" si="5">D20*J20</f>
        <v>929220</v>
      </c>
    </row>
    <row r="21" spans="1:15" s="12" customFormat="1" ht="16.149999999999999" customHeight="1" x14ac:dyDescent="0.25">
      <c r="A21" s="16">
        <v>2</v>
      </c>
      <c r="B21" s="17" t="s">
        <v>27</v>
      </c>
      <c r="C21" s="16" t="s">
        <v>26</v>
      </c>
      <c r="D21" s="18">
        <v>40</v>
      </c>
      <c r="E21" s="19">
        <v>42580</v>
      </c>
      <c r="F21" s="19">
        <v>42600</v>
      </c>
      <c r="G21" s="19">
        <v>42560.2</v>
      </c>
      <c r="H21" s="19"/>
      <c r="I21" s="19"/>
      <c r="J21" s="19">
        <f t="shared" si="0"/>
        <v>42580.066666666666</v>
      </c>
      <c r="K21" s="16">
        <f t="shared" si="1"/>
        <v>3</v>
      </c>
      <c r="L21" s="16">
        <f t="shared" si="2"/>
        <v>19.900083751919013</v>
      </c>
      <c r="M21" s="16">
        <f t="shared" si="3"/>
        <v>4.6735680119302334E-2</v>
      </c>
      <c r="N21" s="16" t="str">
        <f t="shared" si="4"/>
        <v>ОДНОРОДНЫЕ</v>
      </c>
      <c r="O21" s="19">
        <f t="shared" si="5"/>
        <v>1703202.6666666665</v>
      </c>
    </row>
    <row r="22" spans="1:15" s="12" customFormat="1" ht="16.149999999999999" customHeight="1" x14ac:dyDescent="0.25">
      <c r="A22" s="16">
        <v>3</v>
      </c>
      <c r="B22" s="17" t="s">
        <v>28</v>
      </c>
      <c r="C22" s="16" t="s">
        <v>26</v>
      </c>
      <c r="D22" s="18">
        <v>35</v>
      </c>
      <c r="E22" s="19">
        <v>4088</v>
      </c>
      <c r="F22" s="19">
        <v>4100</v>
      </c>
      <c r="G22" s="19">
        <v>4085.1</v>
      </c>
      <c r="H22" s="19"/>
      <c r="I22" s="19"/>
      <c r="J22" s="19">
        <f t="shared" si="0"/>
        <v>4091.0333333333333</v>
      </c>
      <c r="K22" s="16">
        <f t="shared" si="1"/>
        <v>3</v>
      </c>
      <c r="L22" s="16">
        <f t="shared" si="2"/>
        <v>7.8995780478031783</v>
      </c>
      <c r="M22" s="16">
        <f t="shared" si="3"/>
        <v>0.19309493235946529</v>
      </c>
      <c r="N22" s="16" t="str">
        <f t="shared" si="4"/>
        <v>ОДНОРОДНЫЕ</v>
      </c>
      <c r="O22" s="19">
        <f t="shared" si="5"/>
        <v>143186.16666666666</v>
      </c>
    </row>
    <row r="23" spans="1:15" s="12" customFormat="1" ht="16.149999999999999" customHeight="1" x14ac:dyDescent="0.25">
      <c r="A23" s="16">
        <v>4</v>
      </c>
      <c r="B23" s="17" t="s">
        <v>29</v>
      </c>
      <c r="C23" s="16" t="s">
        <v>26</v>
      </c>
      <c r="D23" s="20">
        <v>2</v>
      </c>
      <c r="E23" s="19">
        <v>9800</v>
      </c>
      <c r="F23" s="19">
        <v>9850</v>
      </c>
      <c r="G23" s="19">
        <v>10000</v>
      </c>
      <c r="H23" s="19"/>
      <c r="I23" s="19"/>
      <c r="J23" s="19">
        <f t="shared" si="0"/>
        <v>9883.3333333333339</v>
      </c>
      <c r="K23" s="16">
        <f t="shared" si="1"/>
        <v>3</v>
      </c>
      <c r="L23" s="16">
        <f t="shared" si="2"/>
        <v>104.08329997330664</v>
      </c>
      <c r="M23" s="16">
        <f t="shared" si="3"/>
        <v>1.0531193926472846</v>
      </c>
      <c r="N23" s="16" t="str">
        <f t="shared" si="4"/>
        <v>ОДНОРОДНЫЕ</v>
      </c>
      <c r="O23" s="19">
        <f t="shared" si="5"/>
        <v>19766.666666666668</v>
      </c>
    </row>
    <row r="24" spans="1:15" s="12" customFormat="1" ht="14.45" customHeight="1" x14ac:dyDescent="0.25">
      <c r="A24" s="16">
        <v>5</v>
      </c>
      <c r="B24" s="21" t="s">
        <v>30</v>
      </c>
      <c r="C24" s="16" t="s">
        <v>31</v>
      </c>
      <c r="D24" s="20">
        <v>6</v>
      </c>
      <c r="E24" s="19">
        <v>27300</v>
      </c>
      <c r="F24" s="19">
        <v>28000</v>
      </c>
      <c r="G24" s="19">
        <v>27113.3</v>
      </c>
      <c r="H24" s="19"/>
      <c r="I24" s="19"/>
      <c r="J24" s="19">
        <f>AVERAGE(E24:I24)</f>
        <v>27471.100000000002</v>
      </c>
      <c r="K24" s="16">
        <f>COUNT(E24:I24)</f>
        <v>3</v>
      </c>
      <c r="L24" s="16">
        <f>STDEV(E24:I24)</f>
        <v>467.45655413096972</v>
      </c>
      <c r="M24" s="16">
        <f>L24/J24*100</f>
        <v>1.7016302737457534</v>
      </c>
      <c r="N24" s="16" t="str">
        <f>IF(M24&lt;33,"ОДНОРОДНЫЕ","НЕОДНОРОДНЫЕ")</f>
        <v>ОДНОРОДНЫЕ</v>
      </c>
      <c r="O24" s="19">
        <f>D24*J24</f>
        <v>164826.6</v>
      </c>
    </row>
    <row r="25" spans="1:15" s="12" customFormat="1" ht="16.149999999999999" customHeight="1" x14ac:dyDescent="0.25">
      <c r="A25" s="16"/>
      <c r="B25" s="21" t="s">
        <v>32</v>
      </c>
      <c r="C25" s="16"/>
      <c r="D25" s="20"/>
      <c r="E25" s="19">
        <v>2956080</v>
      </c>
      <c r="F25" s="19">
        <v>2971200</v>
      </c>
      <c r="G25" s="19">
        <v>2953326.3</v>
      </c>
      <c r="H25" s="19"/>
      <c r="I25" s="19"/>
      <c r="J25" s="19">
        <f t="shared" ref="J25" si="6">AVERAGE(E25:I25)</f>
        <v>2960202.1</v>
      </c>
      <c r="K25" s="16">
        <f t="shared" ref="K25" si="7">COUNT(E25:I25)</f>
        <v>3</v>
      </c>
      <c r="L25" s="16">
        <f t="shared" ref="L25" si="8">STDEV(E25:I25)</f>
        <v>9623.4645128457396</v>
      </c>
      <c r="M25" s="16">
        <f t="shared" ref="M25" si="9">L25/J25*100</f>
        <v>0.32509484784318404</v>
      </c>
      <c r="N25" s="16" t="str">
        <f t="shared" ref="N25" si="10">IF(M25&lt;33,"ОДНОРОДНЫЕ","НЕОДНОРОДНЫЕ")</f>
        <v>ОДНОРОДНЫЕ</v>
      </c>
      <c r="O25" s="19">
        <f t="shared" ref="O25" si="11">D25*J25</f>
        <v>0</v>
      </c>
    </row>
    <row r="26" spans="1:15" s="12" customFormat="1" ht="16.149999999999999" hidden="1" customHeight="1" x14ac:dyDescent="0.3">
      <c r="A26" s="16"/>
      <c r="B26" s="21"/>
      <c r="C26" s="16"/>
      <c r="D26" s="20"/>
      <c r="E26" s="19"/>
      <c r="F26" s="19"/>
      <c r="G26" s="19"/>
      <c r="H26" s="19"/>
      <c r="I26" s="19"/>
      <c r="J26" s="19" t="e">
        <f>AVERAGE(E26:I26)</f>
        <v>#DIV/0!</v>
      </c>
      <c r="K26" s="16">
        <f>COUNT(E26:I26)</f>
        <v>0</v>
      </c>
      <c r="L26" s="16" t="e">
        <f>STDEV(E26:I26)</f>
        <v>#DIV/0!</v>
      </c>
      <c r="M26" s="16" t="e">
        <f>L26/J26*100</f>
        <v>#DIV/0!</v>
      </c>
      <c r="N26" s="16" t="e">
        <f>IF(M26&lt;33,"ОДНОРОДНЫЕ","НЕОДНОРОДНЫЕ")</f>
        <v>#DIV/0!</v>
      </c>
      <c r="O26" s="19" t="e">
        <f>D26*J26</f>
        <v>#DIV/0!</v>
      </c>
    </row>
    <row r="27" spans="1:15" s="8" customFormat="1" ht="14.45" x14ac:dyDescent="0.3">
      <c r="A27" s="6"/>
      <c r="B27" s="6"/>
      <c r="C27" s="6"/>
      <c r="D27" s="6"/>
      <c r="E27" s="7"/>
      <c r="F27" s="7"/>
      <c r="G27" s="7"/>
      <c r="H27" s="7"/>
      <c r="I27" s="7"/>
      <c r="J27" s="7"/>
      <c r="K27" s="6"/>
      <c r="L27" s="6"/>
      <c r="M27" s="6"/>
      <c r="N27" s="6"/>
      <c r="O27" s="7"/>
    </row>
    <row r="28" spans="1:15" s="24" customFormat="1" ht="33.6" customHeight="1" x14ac:dyDescent="0.25">
      <c r="A28" s="34" t="s">
        <v>36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s="24" customFormat="1" ht="33.6" customHeight="1" x14ac:dyDescent="0.25">
      <c r="A29" s="34" t="s">
        <v>24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s="24" customFormat="1" ht="15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5" s="24" customFormat="1" ht="33.6" customHeight="1" x14ac:dyDescent="0.25">
      <c r="A31" s="35" t="s">
        <v>37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</sheetData>
  <mergeCells count="17">
    <mergeCell ref="N18:N19"/>
    <mergeCell ref="A18:A19"/>
    <mergeCell ref="B18:B19"/>
    <mergeCell ref="C18:D18"/>
    <mergeCell ref="A31:O31"/>
    <mergeCell ref="L12:M12"/>
    <mergeCell ref="B14:N14"/>
    <mergeCell ref="A28:O28"/>
    <mergeCell ref="A29:O29"/>
    <mergeCell ref="A30:O30"/>
    <mergeCell ref="O18:O19"/>
    <mergeCell ref="A17:B17"/>
    <mergeCell ref="C17:D17"/>
    <mergeCell ref="J18:J19"/>
    <mergeCell ref="K18:K19"/>
    <mergeCell ref="L18:L19"/>
    <mergeCell ref="M18:M19"/>
  </mergeCells>
  <conditionalFormatting sqref="N26">
    <cfRule type="containsText" dxfId="17" priority="16" operator="containsText" text="НЕ">
      <formula>NOT(ISERROR(SEARCH("НЕ",N26)))</formula>
    </cfRule>
    <cfRule type="containsText" dxfId="16" priority="17" operator="containsText" text="ОДНОРОДНЫЕ">
      <formula>NOT(ISERROR(SEARCH("ОДНОРОДНЫЕ",N26)))</formula>
    </cfRule>
    <cfRule type="containsText" dxfId="15" priority="18" operator="containsText" text="НЕОДНОРОДНЫЕ">
      <formula>NOT(ISERROR(SEARCH("НЕОДНОРОДНЫЕ",N26)))</formula>
    </cfRule>
  </conditionalFormatting>
  <conditionalFormatting sqref="N26">
    <cfRule type="containsText" dxfId="14" priority="13" operator="containsText" text="НЕОДНОРОДНЫЕ">
      <formula>NOT(ISERROR(SEARCH("НЕОДНОРОДНЫЕ",N26)))</formula>
    </cfRule>
    <cfRule type="containsText" dxfId="13" priority="14" operator="containsText" text="ОДНОРОДНЫЕ">
      <formula>NOT(ISERROR(SEARCH("ОДНОРОДНЫЕ",N26)))</formula>
    </cfRule>
    <cfRule type="containsText" dxfId="12" priority="15" operator="containsText" text="НЕОДНОРОДНЫЕ">
      <formula>NOT(ISERROR(SEARCH("НЕОДНОРОДНЫЕ",N26)))</formula>
    </cfRule>
  </conditionalFormatting>
  <conditionalFormatting sqref="N20:N25">
    <cfRule type="containsText" dxfId="11" priority="10" operator="containsText" text="НЕ">
      <formula>NOT(ISERROR(SEARCH("НЕ",N20)))</formula>
    </cfRule>
    <cfRule type="containsText" dxfId="10" priority="11" operator="containsText" text="ОДНОРОДНЫЕ">
      <formula>NOT(ISERROR(SEARCH("ОДНОРОДНЫЕ",N20)))</formula>
    </cfRule>
    <cfRule type="containsText" dxfId="9" priority="12" operator="containsText" text="НЕОДНОРОДНЫЕ">
      <formula>NOT(ISERROR(SEARCH("НЕОДНОРОДНЫЕ",N20)))</formula>
    </cfRule>
  </conditionalFormatting>
  <conditionalFormatting sqref="N20:N25">
    <cfRule type="containsText" dxfId="8" priority="7" operator="containsText" text="НЕОДНОРОДНЫЕ">
      <formula>NOT(ISERROR(SEARCH("НЕОДНОРОДНЫЕ",N20)))</formula>
    </cfRule>
    <cfRule type="containsText" dxfId="7" priority="8" operator="containsText" text="ОДНОРОДНЫЕ">
      <formula>NOT(ISERROR(SEARCH("ОДНОРОДНЫЕ",N20)))</formula>
    </cfRule>
    <cfRule type="containsText" dxfId="6" priority="9" operator="containsText" text="НЕОДНОРОДНЫЕ">
      <formula>NOT(ISERROR(SEARCH("НЕОДНОРОДНЫЕ",N20)))</formula>
    </cfRule>
  </conditionalFormatting>
  <conditionalFormatting sqref="N24">
    <cfRule type="containsText" dxfId="5" priority="4" operator="containsText" text="НЕ">
      <formula>NOT(ISERROR(SEARCH("НЕ",N24)))</formula>
    </cfRule>
    <cfRule type="containsText" dxfId="4" priority="5" operator="containsText" text="ОДНОРОДНЫЕ">
      <formula>NOT(ISERROR(SEARCH("ОДНОРОДНЫЕ",N24)))</formula>
    </cfRule>
    <cfRule type="containsText" dxfId="3" priority="6" operator="containsText" text="НЕОДНОРОДНЫЕ">
      <formula>NOT(ISERROR(SEARCH("НЕОДНОРОДНЫЕ",N24)))</formula>
    </cfRule>
  </conditionalFormatting>
  <conditionalFormatting sqref="N24">
    <cfRule type="containsText" dxfId="2" priority="1" operator="containsText" text="НЕОДНОРОДНЫЕ">
      <formula>NOT(ISERROR(SEARCH("НЕОДНОРОДНЫЕ",N24)))</formula>
    </cfRule>
    <cfRule type="containsText" dxfId="1" priority="2" operator="containsText" text="ОДНОРОДНЫЕ">
      <formula>NOT(ISERROR(SEARCH("ОДНОРОДНЫЕ",N24)))</formula>
    </cfRule>
    <cfRule type="containsText" dxfId="0" priority="3" operator="containsText" text="НЕОДНОРОДНЫЕ">
      <formula>NOT(ISERROR(SEARCH("НЕОДНОРОДНЫЕ",N24)))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2021-11-30T06:44:50Z</dcterms:modified>
</cp:coreProperties>
</file>