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N24" i="1" s="1"/>
  <c r="J21" i="1"/>
  <c r="O21" i="1" s="1"/>
  <c r="K21" i="1"/>
  <c r="L21" i="1"/>
  <c r="M23" i="1"/>
  <c r="N23" i="1" s="1"/>
  <c r="M20" i="1"/>
  <c r="N20" i="1" s="1"/>
  <c r="M22" i="1"/>
  <c r="N22" i="1" s="1"/>
  <c r="O23" i="1"/>
  <c r="O20" i="1"/>
  <c r="M21" i="1" l="1"/>
  <c r="N21" i="1" s="1"/>
  <c r="C17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<sst xmlns="http://schemas.openxmlformats.org/spreadsheetml/2006/main" count="45" uniqueCount="40">
  <si>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</si>
  <si>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</si>
  <si>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</si>
  <si>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</si>
  <si>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</si>
  <si>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</si>
  <si>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</si>
  <si>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</si>
  <si>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</si>
  <si>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</si>
  <si>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</si>
  <si>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</si>
  <si>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</si>
  <si>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</si>
  <si>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</si>
  <si>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</si>
  <si>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</si>
  <si>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</si>
  <si>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</si>
  <si>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</si>
  <si>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</si>
  <si>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</si>
  <si>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</si>
  <si>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</si>
  <si>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</si>
  <si>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средство противогололедное универсальное сыпучее</t>
  </si>
  <si>
    <t>кг</t>
  </si>
  <si>
    <t>соль техническая</t>
  </si>
  <si>
    <t>КП вх. 5011 от 22.11.2021</t>
  </si>
  <si>
    <t>КП вх. 5008 от 22.11.2021</t>
  </si>
  <si>
    <t>Сайт https://www.rockmelt.ru/price</t>
  </si>
  <si>
    <t>Сайт https://www.officemag.ru/catalog/2891/</t>
  </si>
  <si>
    <t>Начальная (максимальная) цена договора устанавливается в размере 87 480,25 (восемьдесят семь тысяч четыреста восемьдесят) рублей 25 копеек.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</si>
  <si>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</si>
  <si>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</si>
  <si>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</si>
  <si>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</si>
  <si>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</si>
  <si>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323-21н</t>
  </si>
  <si>
    <t>на поставку противогололедных средств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</si>
</sst>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N10" sqref="N10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0" t="s">
        <v>34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0" t="s">
        <v>35</v>
      </c>
    </row>
    <row r="3" spans="1:15" x14ac:dyDescent="0.25">
      <c r="A3" s="27"/>
      <c r="B3" s="27"/>
      <c r="C3" s="27"/>
      <c r="D3" s="27"/>
      <c r="K3" s="27"/>
      <c r="L3" s="27"/>
      <c r="M3" s="27"/>
      <c r="N3" s="27"/>
      <c r="O3" s="40" t="s">
        <v>39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40" t="s">
        <v>36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40" t="s">
        <v>37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40" t="s">
        <v>38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0" t="s">
        <v>20</v>
      </c>
      <c r="M12" s="30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1" t="s">
        <v>19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"/>
    </row>
    <row r="15" spans="1:15" hidden="1" x14ac:dyDescent="0.25"/>
    <row r="17" spans="1:15" s="8" customFormat="1" ht="56.45" customHeight="1" x14ac:dyDescent="0.25">
      <c r="A17" s="33" t="s">
        <v>14</v>
      </c>
      <c r="B17" s="34"/>
      <c r="C17" s="35">
        <f>SUMIF(O20:O24,"&gt;0")</f>
        <v>87480.25</v>
      </c>
      <c r="D17" s="34"/>
      <c r="E17" s="15" t="s">
        <v>28</v>
      </c>
      <c r="F17" s="15" t="s">
        <v>29</v>
      </c>
      <c r="G17" s="13" t="s">
        <v>31</v>
      </c>
      <c r="H17" s="15" t="s">
        <v>30</v>
      </c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6" t="s">
        <v>5</v>
      </c>
      <c r="F18" s="6" t="s">
        <v>7</v>
      </c>
      <c r="G18" s="13" t="s">
        <v>8</v>
      </c>
      <c r="H18" s="13" t="s">
        <v>22</v>
      </c>
      <c r="I18" s="13" t="s">
        <v>23</v>
      </c>
      <c r="J18" s="36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32" t="s">
        <v>10</v>
      </c>
    </row>
    <row r="19" spans="1:15" s="8" customFormat="1" ht="30" x14ac:dyDescent="0.25">
      <c r="A19" s="29"/>
      <c r="B19" s="29"/>
      <c r="C19" s="7" t="s">
        <v>3</v>
      </c>
      <c r="D19" s="7" t="s">
        <v>4</v>
      </c>
      <c r="E19" s="6" t="s">
        <v>6</v>
      </c>
      <c r="F19" s="6" t="s">
        <v>6</v>
      </c>
      <c r="G19" s="25" t="s">
        <v>6</v>
      </c>
      <c r="H19" s="14" t="s">
        <v>6</v>
      </c>
      <c r="I19" s="6" t="s">
        <v>6</v>
      </c>
      <c r="J19" s="37"/>
      <c r="K19" s="29"/>
      <c r="L19" s="29"/>
      <c r="M19" s="29"/>
      <c r="N19" s="29"/>
      <c r="O19" s="32"/>
    </row>
    <row r="20" spans="1:15" s="8" customFormat="1" ht="45" x14ac:dyDescent="0.25">
      <c r="A20" s="17">
        <v>1</v>
      </c>
      <c r="B20" s="21" t="s">
        <v>25</v>
      </c>
      <c r="C20" s="21" t="s">
        <v>26</v>
      </c>
      <c r="D20" s="24">
        <v>900</v>
      </c>
      <c r="E20" s="19">
        <v>48</v>
      </c>
      <c r="F20" s="19">
        <v>48</v>
      </c>
      <c r="G20" s="25">
        <v>37.69</v>
      </c>
      <c r="H20" s="16">
        <v>37.5</v>
      </c>
      <c r="I20" s="16"/>
      <c r="J20" s="16">
        <f t="shared" ref="J20:J23" si="0">AVERAGE(E20:I20)</f>
        <v>42.797499999999999</v>
      </c>
      <c r="K20" s="17">
        <f t="shared" ref="K20:K23" si="1">COUNT(E20:I20)</f>
        <v>4</v>
      </c>
      <c r="L20" s="17">
        <f t="shared" ref="L20:L23" si="2">STDEV(E20:I20)</f>
        <v>6.0078303071907522</v>
      </c>
      <c r="M20" s="17">
        <f t="shared" ref="M20:M23" si="3">L20/J20*100</f>
        <v>14.037806664386359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38517.75</v>
      </c>
    </row>
    <row r="21" spans="1:15" s="8" customFormat="1" ht="30" x14ac:dyDescent="0.25">
      <c r="A21" s="17">
        <v>2</v>
      </c>
      <c r="B21" s="21" t="s">
        <v>27</v>
      </c>
      <c r="C21" s="21" t="s">
        <v>26</v>
      </c>
      <c r="D21" s="24">
        <v>2500</v>
      </c>
      <c r="E21" s="19">
        <v>14.1</v>
      </c>
      <c r="F21" s="19">
        <v>25</v>
      </c>
      <c r="G21" s="25">
        <v>25.24</v>
      </c>
      <c r="H21" s="16">
        <v>14</v>
      </c>
      <c r="I21" s="16"/>
      <c r="J21" s="16">
        <f t="shared" si="0"/>
        <v>19.585000000000001</v>
      </c>
      <c r="K21" s="17">
        <f t="shared" si="1"/>
        <v>4</v>
      </c>
      <c r="L21" s="17">
        <f t="shared" si="2"/>
        <v>6.3921488301404974</v>
      </c>
      <c r="M21" s="17">
        <f t="shared" si="3"/>
        <v>32.637982283076319</v>
      </c>
      <c r="N21" s="17" t="str">
        <f t="shared" si="4"/>
        <v>ОДНОРОДНЫЕ</v>
      </c>
      <c r="O21" s="16">
        <f t="shared" si="5"/>
        <v>48962.5</v>
      </c>
    </row>
    <row r="22" spans="1:15" s="8" customFormat="1" ht="14.45" hidden="1" x14ac:dyDescent="0.3">
      <c r="A22" s="17">
        <v>3</v>
      </c>
      <c r="B22" s="21"/>
      <c r="C22" s="21"/>
      <c r="D22" s="26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8" customFormat="1" ht="33.6" customHeight="1" x14ac:dyDescent="0.25">
      <c r="A26" s="38" t="s">
        <v>33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s="28" customFormat="1" ht="33.6" customHeight="1" x14ac:dyDescent="0.25">
      <c r="A27" s="38" t="s">
        <v>24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10" customForma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s="23" customFormat="1" ht="18" customHeight="1" x14ac:dyDescent="0.25">
      <c r="A29" s="39" t="s">
        <v>32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</sheetData>
  <mergeCells count="17"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2021-11-29T08:29:52Z</dcterms:modified>
</cp:coreProperties>
</file>