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1" i="1" l="1"/>
  <c r="F21" i="1"/>
  <c r="E21" i="1"/>
  <c r="J22" i="1"/>
  <c r="O22" i="1" s="1"/>
  <c r="J20" i="1"/>
  <c r="O20" i="1" s="1"/>
  <c r="L23" i="1"/>
  <c r="K23" i="1"/>
  <c r="L22" i="1"/>
  <c r="J23" i="1"/>
  <c r="L24" i="1"/>
  <c r="J24" i="1"/>
  <c r="O24" i="1" s="1"/>
  <c r="K24" i="1"/>
  <c r="M24" i="1" l="1"/>
  <c r="M23" i="1"/>
  <c r="N23" i="1" s="1"/>
  <c r="K22" i="1"/>
  <c r="L20" i="1"/>
  <c r="M20" i="1" s="1"/>
  <c r="N20" i="1" s="1"/>
  <c r="K20" i="1"/>
  <c r="K21" i="1"/>
  <c r="L21" i="1"/>
  <c r="J21" i="1"/>
  <c r="O21" i="1" s="1"/>
  <c r="C17" i="1" s="1"/>
  <c r="M22" i="1"/>
  <c r="N22" i="1" s="1"/>
  <c r="O23" i="1"/>
  <c r="N24" i="1"/>
  <c r="M21" i="1" l="1"/>
  <c r="N21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<sst xmlns="http://schemas.openxmlformats.org/spreadsheetml/2006/main" count="42" uniqueCount="38">
  <si>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</si>
  <si>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</si>
  <si>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</si>
  <si>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</si>
  <si>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</si>
  <si>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</si>
  <si>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</si>
  <si>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</si>
  <si>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</si>
  <si>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</si>
  <si>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</si>
  <si>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</si>
  <si>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</si>
  <si>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</si>
  <si>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</si>
  <si>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</si>
  <si>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</si>
  <si>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</si>
  <si>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</si>
  <si>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</si>
  <si>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</si>
  <si>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</si>
  <si>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</si>
  <si>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</si>
  <si>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</si>
  <si>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</t>
  </si>
  <si>
    <t>катетер для периферических сосудов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</si>
  <si>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</si>
  <si>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КП вх.4715 от 09.11.2021</t>
  </si>
  <si>
    <t>КП вх.4714 от 09.11.2021</t>
  </si>
  <si>
    <t>КП вх.4713 от 09.11.2021</t>
  </si>
  <si>
    <t>Приложение № 4</t>
  </si>
  <si>
    <t>к Извещению о проведении закупки</t>
  </si>
  <si>
    <t>путем запроса котировок в электронной форме, участниками которого могут являться</t>
  </si>
  <si>
    <t>только субъекты малого и среднего предпринимательства</t>
  </si>
  <si>
    <t>№ 294-21н</t>
  </si>
  <si>
    <t>на поставку катетеров для периферических сосудов</t>
  </si>
  <si>
    <t>Исходя из имеющегося у Заказчика объёма финансового обеспечения для осуществления закупки начальная (максимальная) цена договора устанавливается в размере  14 190,00 (четырнадцать тысяч сто девяносто) рублей.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</si>
</sst>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R20" sqref="R20"/>
    </sheetView>
  </sheetViews>
  <sheetFormatPr defaultRowHeight="15" x14ac:dyDescent="0.25"/>
  <cols>
    <col min="1" max="1" width="9.140625" style="2"/>
    <col min="2" max="2" width="27.28515625" style="2" customWidth="1"/>
    <col min="3" max="3" width="9.140625" style="2"/>
    <col min="4" max="4" width="9.140625" style="27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43" t="s">
        <v>31</v>
      </c>
    </row>
    <row r="2" spans="1:15" ht="14.45" customHeight="1" x14ac:dyDescent="0.25">
      <c r="A2" s="18"/>
      <c r="B2" s="18"/>
      <c r="C2" s="18"/>
      <c r="K2" s="18"/>
      <c r="L2" s="18"/>
      <c r="M2" s="18"/>
      <c r="N2" s="18"/>
      <c r="O2" s="43" t="s">
        <v>32</v>
      </c>
    </row>
    <row r="3" spans="1:15" x14ac:dyDescent="0.25">
      <c r="A3" s="18"/>
      <c r="B3" s="18"/>
      <c r="C3" s="18"/>
      <c r="K3" s="18"/>
      <c r="L3" s="18"/>
      <c r="M3" s="18"/>
      <c r="N3" s="18"/>
      <c r="O3" s="43" t="s">
        <v>36</v>
      </c>
    </row>
    <row r="4" spans="1:15" x14ac:dyDescent="0.25">
      <c r="A4" s="30"/>
      <c r="B4" s="30"/>
      <c r="C4" s="30"/>
      <c r="D4" s="30"/>
      <c r="K4" s="30"/>
      <c r="L4" s="30"/>
      <c r="M4" s="30"/>
      <c r="N4" s="30"/>
      <c r="O4" s="43" t="s">
        <v>33</v>
      </c>
    </row>
    <row r="5" spans="1:15" x14ac:dyDescent="0.25">
      <c r="A5" s="18"/>
      <c r="B5" s="18"/>
      <c r="C5" s="18"/>
      <c r="K5" s="18"/>
      <c r="L5" s="18"/>
      <c r="M5" s="18"/>
      <c r="N5" s="18"/>
      <c r="O5" s="43" t="s">
        <v>34</v>
      </c>
    </row>
    <row r="6" spans="1:15" ht="14.45" customHeight="1" x14ac:dyDescent="0.2">
      <c r="A6" s="18"/>
      <c r="B6" s="18"/>
      <c r="C6" s="18"/>
      <c r="K6" s="18"/>
      <c r="L6" s="18"/>
      <c r="M6" s="18"/>
      <c r="N6" s="18"/>
      <c r="O6" s="44" t="s">
        <v>35</v>
      </c>
    </row>
    <row r="7" spans="1:15" x14ac:dyDescent="0.25">
      <c r="A7" s="18"/>
      <c r="B7" s="18"/>
      <c r="C7" s="18"/>
      <c r="K7" s="18"/>
      <c r="L7" s="18"/>
      <c r="M7" s="18"/>
      <c r="N7" s="18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32" t="s">
        <v>20</v>
      </c>
      <c r="M12" s="32"/>
      <c r="N12" s="8"/>
      <c r="O12" s="4" t="s">
        <v>18</v>
      </c>
    </row>
    <row r="13" spans="1:15" ht="18" x14ac:dyDescent="0.3">
      <c r="O13" s="5"/>
    </row>
    <row r="14" spans="1:15" ht="18.75" x14ac:dyDescent="0.25">
      <c r="B14" s="33" t="s">
        <v>19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5"/>
    </row>
    <row r="15" spans="1:15" hidden="1" x14ac:dyDescent="0.25"/>
    <row r="17" spans="1:15" s="8" customFormat="1" ht="43.9" customHeight="1" x14ac:dyDescent="0.25">
      <c r="A17" s="36" t="s">
        <v>14</v>
      </c>
      <c r="B17" s="37"/>
      <c r="C17" s="38">
        <f>SUMIF(O20:O24,"&gt;0")</f>
        <v>14813.333333333334</v>
      </c>
      <c r="D17" s="37"/>
      <c r="E17" s="15" t="s">
        <v>28</v>
      </c>
      <c r="F17" s="15" t="s">
        <v>29</v>
      </c>
      <c r="G17" s="15" t="s">
        <v>30</v>
      </c>
      <c r="H17" s="15"/>
      <c r="I17" s="15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31" t="s">
        <v>0</v>
      </c>
      <c r="B18" s="31" t="s">
        <v>1</v>
      </c>
      <c r="C18" s="31" t="s">
        <v>2</v>
      </c>
      <c r="D18" s="31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9" t="s">
        <v>15</v>
      </c>
      <c r="K18" s="31" t="s">
        <v>11</v>
      </c>
      <c r="L18" s="31" t="s">
        <v>12</v>
      </c>
      <c r="M18" s="31" t="s">
        <v>13</v>
      </c>
      <c r="N18" s="31" t="s">
        <v>9</v>
      </c>
      <c r="O18" s="35" t="s">
        <v>10</v>
      </c>
    </row>
    <row r="19" spans="1:15" s="8" customFormat="1" ht="30" x14ac:dyDescent="0.25">
      <c r="A19" s="31"/>
      <c r="B19" s="31"/>
      <c r="C19" s="7" t="s">
        <v>3</v>
      </c>
      <c r="D19" s="26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40"/>
      <c r="K19" s="31"/>
      <c r="L19" s="31"/>
      <c r="M19" s="31"/>
      <c r="N19" s="31"/>
      <c r="O19" s="35"/>
    </row>
    <row r="20" spans="1:15" s="8" customFormat="1" ht="30" x14ac:dyDescent="0.25">
      <c r="A20" s="23">
        <v>1</v>
      </c>
      <c r="B20" s="21" t="s">
        <v>26</v>
      </c>
      <c r="C20" s="21" t="s">
        <v>25</v>
      </c>
      <c r="D20" s="22">
        <v>1100</v>
      </c>
      <c r="E20" s="24">
        <v>13</v>
      </c>
      <c r="F20" s="24">
        <v>14.5</v>
      </c>
      <c r="G20" s="24">
        <v>12.9</v>
      </c>
      <c r="H20" s="24"/>
      <c r="I20" s="24"/>
      <c r="J20" s="24">
        <f t="shared" ref="J20" si="0">AVERAGE(E20:I20)</f>
        <v>13.466666666666667</v>
      </c>
      <c r="K20" s="23">
        <f t="shared" ref="K20" si="1">COUNT(E20:I20)</f>
        <v>3</v>
      </c>
      <c r="L20" s="23">
        <f t="shared" ref="L20" si="2">STDEV(E20:I20)</f>
        <v>0.89628864398325003</v>
      </c>
      <c r="M20" s="23">
        <f t="shared" ref="M20" si="3">L20/J20*100</f>
        <v>6.6556087424498767</v>
      </c>
      <c r="N20" s="23" t="str">
        <f t="shared" ref="N20" si="4">IF(M20&lt;33,"ОДНОРОДНЫЕ","НЕОДНОРОДНЫЕ")</f>
        <v>ОДНОРОДНЫЕ</v>
      </c>
      <c r="O20" s="24">
        <f t="shared" ref="O20" si="5">D20*J20</f>
        <v>14813.333333333334</v>
      </c>
    </row>
    <row r="21" spans="1:15" s="8" customFormat="1" ht="30" x14ac:dyDescent="0.25">
      <c r="A21" s="17">
        <v>2</v>
      </c>
      <c r="B21" s="21"/>
      <c r="C21" s="21"/>
      <c r="D21" s="22"/>
      <c r="E21" s="19">
        <f>D20*E20</f>
        <v>14300</v>
      </c>
      <c r="F21" s="28">
        <f>D20*F20</f>
        <v>15950</v>
      </c>
      <c r="G21" s="28">
        <f>D20*G20</f>
        <v>14190</v>
      </c>
      <c r="H21" s="16"/>
      <c r="I21" s="16"/>
      <c r="J21" s="16">
        <f t="shared" ref="J21:J23" si="6">AVERAGE(E21:I21)</f>
        <v>14813.333333333334</v>
      </c>
      <c r="K21" s="17">
        <f t="shared" ref="K21:K23" si="7">COUNT(E21:I21)</f>
        <v>3</v>
      </c>
      <c r="L21" s="17">
        <f t="shared" ref="L21:L23" si="8">STDEV(E21:I21)</f>
        <v>985.9175083815752</v>
      </c>
      <c r="M21" s="17">
        <f t="shared" ref="M21:M23" si="9">L21/J21*100</f>
        <v>6.6556087424498767</v>
      </c>
      <c r="N21" s="17" t="str">
        <f t="shared" ref="N21:N23" si="10">IF(M21&lt;33,"ОДНОРОДНЫЕ","НЕОДНОРОДНЫЕ")</f>
        <v>ОДНОРОДНЫЕ</v>
      </c>
      <c r="O21" s="16">
        <f t="shared" ref="O21:O23" si="11">D21*J21</f>
        <v>0</v>
      </c>
    </row>
    <row r="22" spans="1:15" s="8" customFormat="1" ht="14.45" hidden="1" x14ac:dyDescent="0.3">
      <c r="A22" s="17">
        <v>3</v>
      </c>
      <c r="B22" s="21"/>
      <c r="C22" s="21"/>
      <c r="D22" s="25"/>
      <c r="E22" s="19"/>
      <c r="F22" s="19"/>
      <c r="G22" s="19"/>
      <c r="H22" s="16"/>
      <c r="I22" s="16"/>
      <c r="J22" s="16" t="e">
        <f t="shared" si="6"/>
        <v>#DIV/0!</v>
      </c>
      <c r="K22" s="17">
        <f t="shared" si="7"/>
        <v>0</v>
      </c>
      <c r="L22" s="17" t="e">
        <f t="shared" si="8"/>
        <v>#DIV/0!</v>
      </c>
      <c r="M22" s="17" t="e">
        <f t="shared" si="9"/>
        <v>#DIV/0!</v>
      </c>
      <c r="N22" s="17" t="e">
        <f t="shared" si="10"/>
        <v>#DIV/0!</v>
      </c>
      <c r="O22" s="16" t="e">
        <f t="shared" si="11"/>
        <v>#DIV/0!</v>
      </c>
    </row>
    <row r="23" spans="1:15" s="8" customFormat="1" ht="14.45" hidden="1" x14ac:dyDescent="0.3">
      <c r="A23" s="17">
        <v>4</v>
      </c>
      <c r="B23" s="21"/>
      <c r="C23" s="21"/>
      <c r="D23" s="22"/>
      <c r="E23" s="16"/>
      <c r="F23" s="16"/>
      <c r="G23" s="16"/>
      <c r="H23" s="16"/>
      <c r="I23" s="16"/>
      <c r="J23" s="16" t="e">
        <f t="shared" si="6"/>
        <v>#DIV/0!</v>
      </c>
      <c r="K23" s="17">
        <f t="shared" si="7"/>
        <v>0</v>
      </c>
      <c r="L23" s="17" t="e">
        <f t="shared" si="8"/>
        <v>#DIV/0!</v>
      </c>
      <c r="M23" s="17" t="e">
        <f t="shared" si="9"/>
        <v>#DIV/0!</v>
      </c>
      <c r="N23" s="17" t="e">
        <f t="shared" si="10"/>
        <v>#DIV/0!</v>
      </c>
      <c r="O23" s="16" t="e">
        <f t="shared" si="11"/>
        <v>#DIV/0!</v>
      </c>
    </row>
    <row r="24" spans="1:15" s="8" customFormat="1" ht="14.45" hidden="1" customHeight="1" x14ac:dyDescent="0.3">
      <c r="A24" s="17">
        <v>5</v>
      </c>
      <c r="B24" s="20"/>
      <c r="C24" s="21"/>
      <c r="D24" s="22"/>
      <c r="E24" s="16"/>
      <c r="F24" s="16"/>
      <c r="G24" s="16"/>
      <c r="H24" s="14"/>
      <c r="I24" s="6"/>
      <c r="J24" s="6" t="e">
        <f>AVERAGE(E24:I24)</f>
        <v>#DIV/0!</v>
      </c>
      <c r="K24" s="7">
        <f>COUNT(E24:I24)</f>
        <v>0</v>
      </c>
      <c r="L24" s="7" t="e">
        <f>STDEV(E24:I24)</f>
        <v>#DIV/0!</v>
      </c>
      <c r="M24" s="7" t="e">
        <f>L24/J24*100</f>
        <v>#DIV/0!</v>
      </c>
      <c r="N24" s="7" t="e">
        <f>IF(M24&lt;33,"ОДНОРОДНЫЕ","НЕОДНОРОДНЫЕ")</f>
        <v>#DIV/0!</v>
      </c>
      <c r="O24" s="6" t="e">
        <f>D24*J24</f>
        <v>#DIV/0!</v>
      </c>
    </row>
    <row r="25" spans="1:15" s="10" customFormat="1" x14ac:dyDescent="0.25">
      <c r="A25" s="8"/>
      <c r="B25" s="8"/>
      <c r="C25" s="8"/>
      <c r="D25" s="8"/>
      <c r="E25" s="9"/>
      <c r="F25" s="9"/>
      <c r="G25" s="9"/>
      <c r="H25" s="9"/>
      <c r="I25" s="9"/>
      <c r="J25" s="9"/>
      <c r="K25" s="8"/>
      <c r="L25" s="8"/>
      <c r="M25" s="8"/>
      <c r="N25" s="8"/>
      <c r="O25" s="9"/>
    </row>
    <row r="26" spans="1:15" s="29" customFormat="1" ht="33.6" customHeight="1" x14ac:dyDescent="0.25">
      <c r="A26" s="42" t="s">
        <v>27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</row>
    <row r="27" spans="1:15" s="29" customFormat="1" ht="33.6" customHeight="1" x14ac:dyDescent="0.25">
      <c r="A27" s="42" t="s">
        <v>24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</row>
    <row r="28" spans="1:15" s="29" customFormat="1" ht="15" customHeight="1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  <row r="29" spans="1:15" s="29" customFormat="1" ht="31.9" customHeight="1" x14ac:dyDescent="0.25">
      <c r="A29" s="41" t="s">
        <v>37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</row>
  </sheetData>
  <mergeCells count="17">
    <mergeCell ref="A18:A19"/>
    <mergeCell ref="B18:B19"/>
    <mergeCell ref="C18:D18"/>
    <mergeCell ref="A29:O29"/>
    <mergeCell ref="L12:M12"/>
    <mergeCell ref="B14:N14"/>
    <mergeCell ref="A26:O26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4">
    <cfRule type="containsText" dxfId="11" priority="10" operator="containsText" text="НЕ">
      <formula>NOT(ISERROR(SEARCH("НЕ",N24)))</formula>
    </cfRule>
    <cfRule type="containsText" dxfId="10" priority="11" operator="containsText" text="ОДНОРОДНЫЕ">
      <formula>NOT(ISERROR(SEARCH("ОДНОРОДНЫЕ",N24)))</formula>
    </cfRule>
    <cfRule type="containsText" dxfId="9" priority="12" operator="containsText" text="НЕОДНОРОДНЫЕ">
      <formula>NOT(ISERROR(SEARCH("НЕОДНОРОДНЫЕ",N24)))</formula>
    </cfRule>
  </conditionalFormatting>
  <conditionalFormatting sqref="N24">
    <cfRule type="containsText" dxfId="8" priority="7" operator="containsText" text="НЕОДНОРОДНЫЕ">
      <formula>NOT(ISERROR(SEARCH("НЕОДНОРОДНЫЕ",N24)))</formula>
    </cfRule>
    <cfRule type="containsText" dxfId="7" priority="8" operator="containsText" text="ОДНОРОДНЫЕ">
      <formula>NOT(ISERROR(SEARCH("ОДНОРОДНЫЕ",N24)))</formula>
    </cfRule>
    <cfRule type="containsText" dxfId="6" priority="9" operator="containsText" text="НЕОДНОРОДНЫЕ">
      <formula>NOT(ISERROR(SEARCH("НЕОДНОРОДНЫЕ",N24)))</formula>
    </cfRule>
  </conditionalFormatting>
  <conditionalFormatting sqref="N20:N23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3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2021-11-18T04:40:19Z</dcterms:modified>
</cp:coreProperties>
</file>