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3" i="1"/>
  <c r="K23"/>
  <c r="L21"/>
  <c r="K21"/>
  <c r="J23"/>
  <c r="O23" s="1"/>
  <c r="J21"/>
  <c r="K22" l="1"/>
  <c r="L22"/>
  <c r="J22"/>
  <c r="O22" s="1"/>
  <c r="M21"/>
  <c r="N21" s="1"/>
  <c r="M23"/>
  <c r="N23" s="1"/>
  <c r="O21"/>
  <c r="C18" l="1"/>
  <c r="M22"/>
  <c r="N22" s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<sst xmlns="http://schemas.openxmlformats.org/spreadsheetml/2006/main" count="45" uniqueCount="40">
  <si>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</si>
  <si>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</si>
  <si>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</si>
  <si>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</si>
  <si>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</si>
  <si>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</si>
  <si>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</si>
  <si>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</si>
  <si>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</si>
  <si>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</si>
  <si>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</si>
  <si>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</si>
  <si>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</si>
  <si>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</si>
  <si>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</si>
  <si>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</si>
  <si>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</si>
  <si>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</si>
  <si>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</si>
  <si>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</si>
  <si>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</si>
  <si>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</si>
  <si>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</si>
  <si>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</si>
  <si>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</si>
  <si>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бахилы медицинские одноразовые</t>
  </si>
  <si>
    <t>бахилы медицинские высокие</t>
  </si>
  <si>
    <t>пар</t>
  </si>
  <si>
    <t>КП вх.2841 от 01.07.2021</t>
  </si>
  <si>
    <t>КП вх.2842 от 01.07.2021</t>
  </si>
  <si>
    <t>КП вх.2843 от 01.07.2021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</si>
  <si>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</si>
  <si>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256 905,00 (двести пятьдесят шесть тысяч девятьсот пять) рублей.</t>
  </si>
  <si>
    <t>ИТОГО:</t>
  </si>
  <si>
    <t>к Извещению о проведении закупки</t>
  </si>
  <si>
    <t>№ 202-21н</t>
  </si>
  <si>
    <t>только субъекты малого и среднего предпринимательства</t>
  </si>
  <si>
    <t xml:space="preserve">на поставку бахил медицинских путем запроса котировок </t>
  </si>
  <si>
    <t xml:space="preserve">в электронной форме, участниками которого могут являться </t>
  </si>
  <si>
    <t>Приложение № 4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</si>
</sst>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tabSelected="1" zoomScale="85" zoomScaleNormal="85" zoomScalePageLayoutView="70" workbookViewId="0">
      <selection activeCell="H21" sqref="H21"/>
    </sheetView>
  </sheetViews>
  <sheetFormatPr defaultColWidth="9.109375" defaultRowHeight="14.4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8" width="14.6640625" style="3" customWidth="1"/>
    <col min="9" max="9" width="14.44140625" style="3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33" t="s">
        <v>39</v>
      </c>
    </row>
    <row r="2" spans="1:15">
      <c r="A2" s="11"/>
      <c r="B2" s="11"/>
      <c r="C2" s="11"/>
      <c r="D2" s="11"/>
      <c r="K2" s="11"/>
      <c r="L2" s="11"/>
      <c r="M2" s="11"/>
      <c r="N2" s="11"/>
      <c r="O2" s="33" t="s">
        <v>34</v>
      </c>
    </row>
    <row r="3" spans="1:15">
      <c r="A3" s="11"/>
      <c r="B3" s="11"/>
      <c r="C3" s="11"/>
      <c r="D3" s="11"/>
      <c r="K3" s="11"/>
      <c r="L3" s="11"/>
      <c r="M3" s="11"/>
      <c r="N3" s="11"/>
      <c r="O3" s="33" t="s">
        <v>37</v>
      </c>
    </row>
    <row r="4" spans="1:15">
      <c r="A4" s="13"/>
      <c r="B4" s="13"/>
      <c r="C4" s="13"/>
      <c r="D4" s="13"/>
      <c r="K4" s="13"/>
      <c r="L4" s="13"/>
      <c r="M4" s="13"/>
      <c r="N4" s="13"/>
      <c r="O4" s="33" t="s">
        <v>38</v>
      </c>
    </row>
    <row r="5" spans="1:15">
      <c r="A5" s="13"/>
      <c r="B5" s="13"/>
      <c r="C5" s="13"/>
      <c r="D5" s="13"/>
      <c r="K5" s="13"/>
      <c r="L5" s="13"/>
      <c r="M5" s="13"/>
      <c r="N5" s="13"/>
      <c r="O5" s="33" t="s">
        <v>36</v>
      </c>
    </row>
    <row r="6" spans="1:15">
      <c r="A6" s="11"/>
      <c r="B6" s="11"/>
      <c r="C6" s="11"/>
      <c r="D6" s="11"/>
      <c r="K6" s="11"/>
      <c r="L6" s="11"/>
      <c r="M6" s="11"/>
      <c r="N6" s="11"/>
      <c r="O6" s="33" t="s">
        <v>35</v>
      </c>
    </row>
    <row r="7" spans="1:15">
      <c r="A7" s="11"/>
      <c r="B7" s="11"/>
      <c r="C7" s="11"/>
      <c r="D7" s="11"/>
      <c r="K7" s="11"/>
      <c r="L7" s="11"/>
      <c r="M7" s="11"/>
      <c r="N7" s="11"/>
    </row>
    <row r="8" spans="1:15">
      <c r="A8" s="11"/>
      <c r="B8" s="11"/>
      <c r="C8" s="11"/>
      <c r="D8" s="11"/>
      <c r="K8" s="11"/>
      <c r="L8" s="11"/>
      <c r="M8" s="11"/>
      <c r="N8" s="11"/>
    </row>
    <row r="9" spans="1:15" s="8" customFormat="1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9" t="s">
        <v>16</v>
      </c>
    </row>
    <row r="10" spans="1:15" s="8" customFormat="1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10" t="s">
        <v>21</v>
      </c>
    </row>
    <row r="11" spans="1:15" s="8" customFormat="1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6"/>
      <c r="M11" s="6"/>
      <c r="N11" s="6"/>
      <c r="O11" s="10" t="s">
        <v>17</v>
      </c>
    </row>
    <row r="12" spans="1:15" s="8" customFormat="1">
      <c r="A12" s="6"/>
      <c r="B12" s="6"/>
      <c r="C12" s="6"/>
      <c r="D12" s="6"/>
      <c r="E12" s="7"/>
      <c r="F12" s="7"/>
      <c r="G12" s="7"/>
      <c r="H12" s="7"/>
      <c r="I12" s="7"/>
      <c r="J12" s="7"/>
      <c r="K12" s="6"/>
      <c r="L12" s="6"/>
      <c r="M12" s="6"/>
      <c r="N12" s="6"/>
      <c r="O12" s="7"/>
    </row>
    <row r="13" spans="1:15" s="8" customFormat="1" ht="28.8" customHeight="1">
      <c r="A13" s="6"/>
      <c r="B13" s="6"/>
      <c r="C13" s="6"/>
      <c r="D13" s="6"/>
      <c r="E13" s="7"/>
      <c r="F13" s="7"/>
      <c r="G13" s="7"/>
      <c r="H13" s="7"/>
      <c r="I13" s="7"/>
      <c r="J13" s="7"/>
      <c r="K13" s="6"/>
      <c r="L13" s="24" t="s">
        <v>20</v>
      </c>
      <c r="M13" s="24"/>
      <c r="N13" s="6"/>
      <c r="O13" s="4" t="s">
        <v>18</v>
      </c>
    </row>
    <row r="14" spans="1:15" ht="18">
      <c r="O14" s="5"/>
    </row>
    <row r="15" spans="1:15" ht="18">
      <c r="B15" s="25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5"/>
    </row>
    <row r="18" spans="1:15" s="12" customFormat="1" ht="28.5" customHeight="1">
      <c r="A18" s="28" t="s">
        <v>14</v>
      </c>
      <c r="B18" s="29"/>
      <c r="C18" s="30">
        <f>SUMIF(O21:O23,"&gt;0")</f>
        <v>280937</v>
      </c>
      <c r="D18" s="29"/>
      <c r="E18" s="15" t="s">
        <v>28</v>
      </c>
      <c r="F18" s="15" t="s">
        <v>29</v>
      </c>
      <c r="G18" s="15" t="s">
        <v>30</v>
      </c>
      <c r="H18" s="15"/>
      <c r="I18" s="15"/>
      <c r="J18" s="16"/>
      <c r="K18" s="17"/>
      <c r="L18" s="17"/>
      <c r="M18" s="17"/>
      <c r="N18" s="17"/>
      <c r="O18" s="16"/>
    </row>
    <row r="19" spans="1:15" s="12" customFormat="1" ht="30" customHeight="1">
      <c r="A19" s="22" t="s">
        <v>0</v>
      </c>
      <c r="B19" s="22" t="s">
        <v>1</v>
      </c>
      <c r="C19" s="22" t="s">
        <v>2</v>
      </c>
      <c r="D19" s="22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1" t="s">
        <v>15</v>
      </c>
      <c r="K19" s="22" t="s">
        <v>11</v>
      </c>
      <c r="L19" s="22" t="s">
        <v>12</v>
      </c>
      <c r="M19" s="22" t="s">
        <v>13</v>
      </c>
      <c r="N19" s="22" t="s">
        <v>9</v>
      </c>
      <c r="O19" s="27" t="s">
        <v>10</v>
      </c>
    </row>
    <row r="20" spans="1:15" s="12" customFormat="1" ht="13.8">
      <c r="A20" s="22"/>
      <c r="B20" s="22"/>
      <c r="C20" s="17" t="s">
        <v>3</v>
      </c>
      <c r="D20" s="17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2"/>
      <c r="K20" s="22"/>
      <c r="L20" s="22"/>
      <c r="M20" s="22"/>
      <c r="N20" s="22"/>
      <c r="O20" s="27"/>
    </row>
    <row r="21" spans="1:15" s="12" customFormat="1" ht="30" customHeight="1">
      <c r="A21" s="17">
        <v>1</v>
      </c>
      <c r="B21" s="19" t="s">
        <v>25</v>
      </c>
      <c r="C21" s="17" t="s">
        <v>27</v>
      </c>
      <c r="D21" s="20">
        <v>220600</v>
      </c>
      <c r="E21" s="16">
        <v>1.1000000000000001</v>
      </c>
      <c r="F21" s="16">
        <v>1.3</v>
      </c>
      <c r="G21" s="16">
        <v>1.21</v>
      </c>
      <c r="H21" s="16"/>
      <c r="I21" s="16"/>
      <c r="J21" s="16">
        <f t="shared" ref="J21:J23" si="0">AVERAGE(E21:I21)</f>
        <v>1.2033333333333334</v>
      </c>
      <c r="K21" s="17">
        <f t="shared" ref="K21:K23" si="1">COUNT(E21:I21)</f>
        <v>3</v>
      </c>
      <c r="L21" s="17">
        <f t="shared" ref="L21:L23" si="2">STDEV(E21:I21)</f>
        <v>0.10016652800877815</v>
      </c>
      <c r="M21" s="17">
        <f t="shared" ref="M21:M23" si="3">L21/J21*100</f>
        <v>8.3240882001754688</v>
      </c>
      <c r="N21" s="17" t="str">
        <f t="shared" ref="N21:N23" si="4">IF(M21&lt;33,"ОДНОРОДНЫЕ","НЕОДНОРОДНЫЕ")</f>
        <v>ОДНОРОДНЫЕ</v>
      </c>
      <c r="O21" s="16">
        <f t="shared" ref="O21:O23" si="5">D21*J21</f>
        <v>265455.33333333331</v>
      </c>
    </row>
    <row r="22" spans="1:15" s="12" customFormat="1" ht="31.2" customHeight="1">
      <c r="A22" s="17">
        <v>2</v>
      </c>
      <c r="B22" s="19" t="s">
        <v>26</v>
      </c>
      <c r="C22" s="17" t="s">
        <v>27</v>
      </c>
      <c r="D22" s="20">
        <v>700</v>
      </c>
      <c r="E22" s="16">
        <v>20.350000000000001</v>
      </c>
      <c r="F22" s="16">
        <v>24</v>
      </c>
      <c r="G22" s="16">
        <v>22</v>
      </c>
      <c r="H22" s="16"/>
      <c r="I22" s="16"/>
      <c r="J22" s="16">
        <f t="shared" si="0"/>
        <v>22.116666666666664</v>
      </c>
      <c r="K22" s="17">
        <f t="shared" si="1"/>
        <v>3</v>
      </c>
      <c r="L22" s="17">
        <f t="shared" si="2"/>
        <v>1.8277946638868987</v>
      </c>
      <c r="M22" s="17">
        <f t="shared" si="3"/>
        <v>8.2643315624125044</v>
      </c>
      <c r="N22" s="17" t="str">
        <f t="shared" si="4"/>
        <v>ОДНОРОДНЫЕ</v>
      </c>
      <c r="O22" s="16">
        <f t="shared" si="5"/>
        <v>15481.666666666664</v>
      </c>
    </row>
    <row r="23" spans="1:15" s="12" customFormat="1" ht="16.8" customHeight="1">
      <c r="A23" s="17">
        <v>3</v>
      </c>
      <c r="B23" s="18" t="s">
        <v>33</v>
      </c>
      <c r="C23" s="17"/>
      <c r="D23" s="21"/>
      <c r="E23" s="16">
        <v>256905</v>
      </c>
      <c r="F23" s="16">
        <v>303580</v>
      </c>
      <c r="G23" s="16">
        <v>282326</v>
      </c>
      <c r="H23" s="16"/>
      <c r="I23" s="16"/>
      <c r="J23" s="16">
        <f t="shared" si="0"/>
        <v>280937</v>
      </c>
      <c r="K23" s="17">
        <f t="shared" si="1"/>
        <v>3</v>
      </c>
      <c r="L23" s="17">
        <f t="shared" si="2"/>
        <v>23368.48084493299</v>
      </c>
      <c r="M23" s="17">
        <f t="shared" si="3"/>
        <v>8.3180502550155335</v>
      </c>
      <c r="N23" s="17" t="str">
        <f t="shared" si="4"/>
        <v>ОДНОРОДНЫЕ</v>
      </c>
      <c r="O23" s="16">
        <f t="shared" si="5"/>
        <v>0</v>
      </c>
    </row>
    <row r="24" spans="1:15" s="14" customFormat="1" ht="13.8">
      <c r="A24" s="12"/>
      <c r="B24" s="12"/>
      <c r="C24" s="12"/>
      <c r="D24" s="12"/>
      <c r="E24" s="4"/>
      <c r="F24" s="4"/>
      <c r="G24" s="4"/>
      <c r="H24" s="4"/>
      <c r="I24" s="4"/>
      <c r="J24" s="4"/>
      <c r="K24" s="12"/>
      <c r="L24" s="12"/>
      <c r="M24" s="12"/>
      <c r="N24" s="12"/>
      <c r="O24" s="4"/>
    </row>
    <row r="25" spans="1:15" s="14" customFormat="1" ht="14.4" customHeight="1">
      <c r="A25" s="26" t="s">
        <v>31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s="14" customFormat="1" ht="18.75" customHeight="1">
      <c r="A26" s="26" t="s">
        <v>24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s="14" customFormat="1" ht="13.8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s="14" customFormat="1" ht="18" customHeight="1">
      <c r="A28" s="23" t="s">
        <v>32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</sheetData>
  <mergeCells count="17">
    <mergeCell ref="L13:M13"/>
    <mergeCell ref="B15:N15"/>
    <mergeCell ref="A25:O25"/>
    <mergeCell ref="A26:O26"/>
    <mergeCell ref="A27:O27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28:O28"/>
  </mergeCells>
  <conditionalFormatting sqref="N21:N2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2021-07-28T01:26:51Z</dcterms:modified>
</cp:coreProperties>
</file>