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22" i="1"/>
  <c r="F22"/>
  <c r="E22"/>
  <c r="L21"/>
  <c r="K21"/>
  <c r="J21"/>
  <c r="K22" l="1"/>
  <c r="L22"/>
  <c r="J22"/>
  <c r="O22" s="1"/>
  <c r="M21"/>
  <c r="N21" s="1"/>
  <c r="O21"/>
  <c r="C18" l="1"/>
  <c r="M22"/>
  <c r="N22" s="1"/>
</calcChain>
</file>

<file path=xl/sharedStrings.xml><?xml version="1.0" encoding="utf-8"?>
<sst xmlns="http://schemas.openxmlformats.org/spreadsheetml/2006/main" count="43" uniqueCount="39">
  <si>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</si>
  <si>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</si>
  <si>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</si>
  <si>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</si>
  <si>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</si>
  <si>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</si>
  <si>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</si>
  <si>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</si>
  <si>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</si>
  <si>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</si>
  <si>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</si>
  <si>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</si>
  <si>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</si>
  <si>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</si>
  <si>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</si>
  <si>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</si>
  <si>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</si>
  <si>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</si>
  <si>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</si>
  <si>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</si>
  <si>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</si>
  <si>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</si>
  <si>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</si>
  <si>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</si>
  <si>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</si>
  <si>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шт</t>
  </si>
  <si>
    <t>маска 3-х слойная медицинская</t>
  </si>
  <si>
    <t>КП вх.2838 от 01.07.2021</t>
  </si>
  <si>
    <t>КП вх.2839 от 01.07.2021</t>
  </si>
  <si>
    <t>КП вх.2840 от 01.07.2021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</si>
  <si>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</si>
  <si>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Исходя из имеющегося у Заказчика объёма финансового обеспечения для осуществления закупки НМЦД устанавливается в размере  242 000,00 (двести сорок две тысячи) рублей.</t>
  </si>
  <si>
    <t>к Извещению о проведении закупки</t>
  </si>
  <si>
    <t>№ 200-21н</t>
  </si>
  <si>
    <t>только субъекты малого и среднего предпринимательства</t>
  </si>
  <si>
    <t xml:space="preserve">на поставку масок медицинских путем запроса котировок </t>
  </si>
  <si>
    <t xml:space="preserve">в электронной форме, участниками которого могут являться </t>
  </si>
  <si>
    <t xml:space="preserve">Приложение № 4 </t>
  </si>
  <si>
    <t>ИТОГО:</t>
  </si>
</sst>
</file>

<file path=xl/styles.xml><?xml version="1.0" encoding="utf-8"?>
<styleSheet xmlns="http://schemas.openxmlformats.org/spreadsheetml/2006/main">
  <numFmts count="1">
    <numFmt numFmtId="164" formatCode="#,##0.00_р_.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7"/>
  <sheetViews>
    <sheetView tabSelected="1" zoomScale="85" zoomScaleNormal="85" zoomScalePageLayoutView="70" workbookViewId="0">
      <selection sqref="A1:O27"/>
    </sheetView>
  </sheetViews>
  <sheetFormatPr defaultColWidth="9.109375" defaultRowHeight="14.4"/>
  <cols>
    <col min="1" max="1" width="9.109375" style="2"/>
    <col min="2" max="2" width="27.33203125" style="2" customWidth="1"/>
    <col min="3" max="4" width="9.109375" style="2"/>
    <col min="5" max="5" width="14.88671875" style="3" customWidth="1"/>
    <col min="6" max="8" width="14.6640625" style="3" customWidth="1"/>
    <col min="9" max="9" width="14.44140625" style="3" customWidth="1"/>
    <col min="10" max="10" width="13.6640625" style="3" customWidth="1"/>
    <col min="11" max="11" width="9.44140625" style="2" customWidth="1"/>
    <col min="12" max="12" width="12.5546875" style="2" customWidth="1"/>
    <col min="13" max="13" width="10.33203125" style="2" customWidth="1"/>
    <col min="14" max="14" width="14.33203125" style="2" customWidth="1"/>
    <col min="15" max="15" width="13.33203125" style="3" customWidth="1"/>
    <col min="16" max="16384" width="9.109375" style="1"/>
  </cols>
  <sheetData>
    <row r="1" spans="1:15">
      <c r="O1" s="35" t="s">
        <v>37</v>
      </c>
    </row>
    <row r="2" spans="1:15">
      <c r="A2" s="18"/>
      <c r="B2" s="18"/>
      <c r="C2" s="18"/>
      <c r="D2" s="18"/>
      <c r="K2" s="18"/>
      <c r="L2" s="18"/>
      <c r="M2" s="18"/>
      <c r="N2" s="18"/>
      <c r="O2" s="35" t="s">
        <v>32</v>
      </c>
    </row>
    <row r="3" spans="1:15">
      <c r="A3" s="18"/>
      <c r="B3" s="18"/>
      <c r="C3" s="18"/>
      <c r="D3" s="18"/>
      <c r="K3" s="18"/>
      <c r="L3" s="18"/>
      <c r="M3" s="18"/>
      <c r="N3" s="18"/>
      <c r="O3" s="35" t="s">
        <v>35</v>
      </c>
    </row>
    <row r="4" spans="1:15">
      <c r="A4" s="22"/>
      <c r="B4" s="22"/>
      <c r="C4" s="22"/>
      <c r="D4" s="22"/>
      <c r="K4" s="22"/>
      <c r="L4" s="22"/>
      <c r="M4" s="22"/>
      <c r="N4" s="22"/>
      <c r="O4" s="35" t="s">
        <v>36</v>
      </c>
    </row>
    <row r="5" spans="1:15">
      <c r="A5" s="22"/>
      <c r="B5" s="22"/>
      <c r="C5" s="22"/>
      <c r="D5" s="22"/>
      <c r="K5" s="22"/>
      <c r="L5" s="22"/>
      <c r="M5" s="22"/>
      <c r="N5" s="22"/>
      <c r="O5" s="35" t="s">
        <v>34</v>
      </c>
    </row>
    <row r="6" spans="1:15">
      <c r="A6" s="18"/>
      <c r="B6" s="18"/>
      <c r="C6" s="18"/>
      <c r="D6" s="18"/>
      <c r="K6" s="18"/>
      <c r="L6" s="18"/>
      <c r="M6" s="18"/>
      <c r="N6" s="18"/>
      <c r="O6" s="36" t="s">
        <v>33</v>
      </c>
    </row>
    <row r="7" spans="1:15">
      <c r="A7" s="18"/>
      <c r="B7" s="18"/>
      <c r="C7" s="18"/>
      <c r="D7" s="18"/>
      <c r="K7" s="18"/>
      <c r="L7" s="18"/>
      <c r="M7" s="18"/>
      <c r="N7" s="18"/>
    </row>
    <row r="8" spans="1:15">
      <c r="A8" s="18"/>
      <c r="B8" s="18"/>
      <c r="C8" s="18"/>
      <c r="D8" s="18"/>
      <c r="K8" s="18"/>
      <c r="L8" s="18"/>
      <c r="M8" s="18"/>
      <c r="N8" s="18"/>
    </row>
    <row r="9" spans="1:15" s="10" customFormat="1">
      <c r="A9" s="8"/>
      <c r="B9" s="8"/>
      <c r="C9" s="8"/>
      <c r="D9" s="8"/>
      <c r="E9" s="9"/>
      <c r="F9" s="9"/>
      <c r="G9" s="9"/>
      <c r="H9" s="9"/>
      <c r="I9" s="9"/>
      <c r="J9" s="9"/>
      <c r="K9" s="8"/>
      <c r="L9" s="8"/>
      <c r="M9" s="8"/>
      <c r="N9" s="8"/>
      <c r="O9" s="11" t="s">
        <v>16</v>
      </c>
    </row>
    <row r="10" spans="1:15" s="10" customFormat="1">
      <c r="A10" s="8"/>
      <c r="B10" s="8"/>
      <c r="C10" s="8"/>
      <c r="D10" s="8"/>
      <c r="E10" s="9"/>
      <c r="F10" s="9"/>
      <c r="G10" s="9"/>
      <c r="H10" s="9"/>
      <c r="I10" s="9"/>
      <c r="J10" s="9"/>
      <c r="K10" s="8"/>
      <c r="L10" s="8"/>
      <c r="M10" s="8"/>
      <c r="N10" s="8"/>
      <c r="O10" s="12" t="s">
        <v>21</v>
      </c>
    </row>
    <row r="11" spans="1:15" s="10" customFormat="1">
      <c r="A11" s="8"/>
      <c r="B11" s="8"/>
      <c r="C11" s="8"/>
      <c r="D11" s="8"/>
      <c r="E11" s="9"/>
      <c r="F11" s="9"/>
      <c r="G11" s="9"/>
      <c r="H11" s="9"/>
      <c r="I11" s="9"/>
      <c r="J11" s="9"/>
      <c r="K11" s="8"/>
      <c r="L11" s="8"/>
      <c r="M11" s="8"/>
      <c r="N11" s="8"/>
      <c r="O11" s="12" t="s">
        <v>17</v>
      </c>
    </row>
    <row r="12" spans="1:15" s="10" customFormat="1">
      <c r="A12" s="8"/>
      <c r="B12" s="8"/>
      <c r="C12" s="8"/>
      <c r="D12" s="8"/>
      <c r="E12" s="9"/>
      <c r="F12" s="9"/>
      <c r="G12" s="9"/>
      <c r="H12" s="9"/>
      <c r="I12" s="9"/>
      <c r="J12" s="9"/>
      <c r="K12" s="8"/>
      <c r="L12" s="8"/>
      <c r="M12" s="8"/>
      <c r="N12" s="8"/>
      <c r="O12" s="9"/>
    </row>
    <row r="13" spans="1:15" s="10" customFormat="1" ht="28.8" customHeight="1">
      <c r="A13" s="8"/>
      <c r="B13" s="8"/>
      <c r="C13" s="8"/>
      <c r="D13" s="8"/>
      <c r="E13" s="9"/>
      <c r="F13" s="9"/>
      <c r="G13" s="9"/>
      <c r="H13" s="9"/>
      <c r="I13" s="9"/>
      <c r="J13" s="9"/>
      <c r="K13" s="8"/>
      <c r="L13" s="26" t="s">
        <v>20</v>
      </c>
      <c r="M13" s="26"/>
      <c r="N13" s="8"/>
      <c r="O13" s="4" t="s">
        <v>18</v>
      </c>
    </row>
    <row r="14" spans="1:15" ht="18">
      <c r="O14" s="5"/>
    </row>
    <row r="15" spans="1:15" ht="18">
      <c r="B15" s="27" t="s">
        <v>19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5"/>
    </row>
    <row r="18" spans="1:15" s="8" customFormat="1" ht="28.5" customHeight="1">
      <c r="A18" s="30" t="s">
        <v>14</v>
      </c>
      <c r="B18" s="31"/>
      <c r="C18" s="32">
        <f>SUMIF(O21:O22,"&gt;0")</f>
        <v>287980.00000000006</v>
      </c>
      <c r="D18" s="31"/>
      <c r="E18" s="15" t="s">
        <v>27</v>
      </c>
      <c r="F18" s="15" t="s">
        <v>28</v>
      </c>
      <c r="G18" s="15" t="s">
        <v>29</v>
      </c>
      <c r="H18" s="15"/>
      <c r="I18" s="13"/>
      <c r="J18" s="6"/>
      <c r="K18" s="7"/>
      <c r="L18" s="7"/>
      <c r="M18" s="7"/>
      <c r="N18" s="7"/>
      <c r="O18" s="6"/>
    </row>
    <row r="19" spans="1:15" s="8" customFormat="1" ht="30" customHeight="1">
      <c r="A19" s="24" t="s">
        <v>0</v>
      </c>
      <c r="B19" s="24" t="s">
        <v>1</v>
      </c>
      <c r="C19" s="24" t="s">
        <v>2</v>
      </c>
      <c r="D19" s="24"/>
      <c r="E19" s="6" t="s">
        <v>5</v>
      </c>
      <c r="F19" s="6" t="s">
        <v>7</v>
      </c>
      <c r="G19" s="14" t="s">
        <v>8</v>
      </c>
      <c r="H19" s="13" t="s">
        <v>22</v>
      </c>
      <c r="I19" s="13" t="s">
        <v>23</v>
      </c>
      <c r="J19" s="33" t="s">
        <v>15</v>
      </c>
      <c r="K19" s="24" t="s">
        <v>11</v>
      </c>
      <c r="L19" s="24" t="s">
        <v>12</v>
      </c>
      <c r="M19" s="24" t="s">
        <v>13</v>
      </c>
      <c r="N19" s="24" t="s">
        <v>9</v>
      </c>
      <c r="O19" s="29" t="s">
        <v>10</v>
      </c>
    </row>
    <row r="20" spans="1:15" s="8" customFormat="1" ht="28.8">
      <c r="A20" s="24"/>
      <c r="B20" s="24"/>
      <c r="C20" s="7" t="s">
        <v>3</v>
      </c>
      <c r="D20" s="7" t="s">
        <v>4</v>
      </c>
      <c r="E20" s="6" t="s">
        <v>6</v>
      </c>
      <c r="F20" s="6" t="s">
        <v>6</v>
      </c>
      <c r="G20" s="14" t="s">
        <v>6</v>
      </c>
      <c r="H20" s="14" t="s">
        <v>6</v>
      </c>
      <c r="I20" s="6" t="s">
        <v>6</v>
      </c>
      <c r="J20" s="34"/>
      <c r="K20" s="24"/>
      <c r="L20" s="24"/>
      <c r="M20" s="24"/>
      <c r="N20" s="24"/>
      <c r="O20" s="29"/>
    </row>
    <row r="21" spans="1:15" s="8" customFormat="1" ht="30.6" customHeight="1">
      <c r="A21" s="17">
        <v>1</v>
      </c>
      <c r="B21" s="20" t="s">
        <v>26</v>
      </c>
      <c r="C21" s="20" t="s">
        <v>25</v>
      </c>
      <c r="D21" s="21">
        <v>121000</v>
      </c>
      <c r="E21" s="19">
        <v>2</v>
      </c>
      <c r="F21" s="19">
        <v>2.64</v>
      </c>
      <c r="G21" s="19">
        <v>2.5</v>
      </c>
      <c r="H21" s="16"/>
      <c r="I21" s="16"/>
      <c r="J21" s="16">
        <f t="shared" ref="J21:J22" si="0">AVERAGE(E21:I21)</f>
        <v>2.3800000000000003</v>
      </c>
      <c r="K21" s="17">
        <f t="shared" ref="K21:K22" si="1">COUNT(E21:I21)</f>
        <v>3</v>
      </c>
      <c r="L21" s="17">
        <f t="shared" ref="L21:L22" si="2">STDEV(E21:I21)</f>
        <v>0.33645207682521305</v>
      </c>
      <c r="M21" s="17">
        <f t="shared" ref="M21:M22" si="3">L21/J21*100</f>
        <v>14.136641883412313</v>
      </c>
      <c r="N21" s="17" t="str">
        <f t="shared" ref="N21:N22" si="4">IF(M21&lt;33,"ОДНОРОДНЫЕ","НЕОДНОРОДНЫЕ")</f>
        <v>ОДНОРОДНЫЕ</v>
      </c>
      <c r="O21" s="16">
        <f t="shared" ref="O21:O22" si="5">D21*J21</f>
        <v>287980.00000000006</v>
      </c>
    </row>
    <row r="22" spans="1:15" s="8" customFormat="1">
      <c r="A22" s="17">
        <v>2</v>
      </c>
      <c r="B22" s="20" t="s">
        <v>38</v>
      </c>
      <c r="C22" s="20"/>
      <c r="D22" s="21"/>
      <c r="E22" s="19">
        <f>D21*E21</f>
        <v>242000</v>
      </c>
      <c r="F22" s="19">
        <f>F21*D21</f>
        <v>319440</v>
      </c>
      <c r="G22" s="19">
        <f>G21*D21</f>
        <v>302500</v>
      </c>
      <c r="H22" s="16"/>
      <c r="I22" s="16"/>
      <c r="J22" s="16">
        <f t="shared" si="0"/>
        <v>287980</v>
      </c>
      <c r="K22" s="17">
        <f t="shared" si="1"/>
        <v>3</v>
      </c>
      <c r="L22" s="17">
        <f t="shared" si="2"/>
        <v>40710.701295850944</v>
      </c>
      <c r="M22" s="17">
        <f t="shared" si="3"/>
        <v>14.13664188341237</v>
      </c>
      <c r="N22" s="17" t="str">
        <f t="shared" si="4"/>
        <v>ОДНОРОДНЫЕ</v>
      </c>
      <c r="O22" s="16">
        <f t="shared" si="5"/>
        <v>0</v>
      </c>
    </row>
    <row r="23" spans="1:15" s="10" customFormat="1">
      <c r="A23" s="8"/>
      <c r="B23" s="8"/>
      <c r="C23" s="8"/>
      <c r="D23" s="8"/>
      <c r="E23" s="9"/>
      <c r="F23" s="9"/>
      <c r="G23" s="9"/>
      <c r="H23" s="9"/>
      <c r="I23" s="9"/>
      <c r="J23" s="9"/>
      <c r="K23" s="8"/>
      <c r="L23" s="8"/>
      <c r="M23" s="8"/>
      <c r="N23" s="8"/>
      <c r="O23" s="9"/>
    </row>
    <row r="24" spans="1:15" s="23" customFormat="1" ht="14.4" customHeight="1">
      <c r="A24" s="28" t="s">
        <v>30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</row>
    <row r="25" spans="1:15" s="23" customFormat="1" ht="18.75" customHeight="1">
      <c r="A25" s="28" t="s">
        <v>24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</row>
    <row r="26" spans="1:15" s="23" customFormat="1" ht="13.8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</row>
    <row r="27" spans="1:15" s="23" customFormat="1" ht="18" customHeight="1">
      <c r="A27" s="25" t="s">
        <v>31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</row>
  </sheetData>
  <mergeCells count="17">
    <mergeCell ref="L13:M13"/>
    <mergeCell ref="B15:N15"/>
    <mergeCell ref="A24:O24"/>
    <mergeCell ref="A25:O25"/>
    <mergeCell ref="A26:O26"/>
    <mergeCell ref="O19:O20"/>
    <mergeCell ref="A18:B18"/>
    <mergeCell ref="C18:D18"/>
    <mergeCell ref="J19:J20"/>
    <mergeCell ref="K19:K20"/>
    <mergeCell ref="L19:L20"/>
    <mergeCell ref="M19:M20"/>
    <mergeCell ref="N19:N20"/>
    <mergeCell ref="A19:A20"/>
    <mergeCell ref="B19:B20"/>
    <mergeCell ref="C19:D19"/>
    <mergeCell ref="A27:O27"/>
  </mergeCells>
  <conditionalFormatting sqref="N21:N22">
    <cfRule type="containsText" dxfId="5" priority="10" operator="containsText" text="НЕ">
      <formula>NOT(ISERROR(SEARCH("НЕ",N21)))</formula>
    </cfRule>
    <cfRule type="containsText" dxfId="4" priority="11" operator="containsText" text="ОДНОРОДНЫЕ">
      <formula>NOT(ISERROR(SEARCH("ОДНОРОДНЫЕ",N21)))</formula>
    </cfRule>
    <cfRule type="containsText" dxfId="3" priority="12" operator="containsText" text="НЕОДНОРОДНЫЕ">
      <formula>NOT(ISERROR(SEARCH("НЕОДНОРОДНЫЕ",N21)))</formula>
    </cfRule>
  </conditionalFormatting>
  <conditionalFormatting sqref="N21:N22">
    <cfRule type="containsText" dxfId="2" priority="7" operator="containsText" text="НЕОДНОРОДНЫЕ">
      <formula>NOT(ISERROR(SEARCH("НЕОДНОРОДНЫЕ",N21)))</formula>
    </cfRule>
    <cfRule type="containsText" dxfId="1" priority="8" operator="containsText" text="ОДНОРОДНЫЕ">
      <formula>NOT(ISERROR(SEARCH("ОДНОРОДНЫЕ",N21)))</formula>
    </cfRule>
    <cfRule type="containsText" dxfId="0" priority="9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7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2021-07-27T04:46:21Z</dcterms:modified>
</cp:coreProperties>
</file>