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3" i="1"/>
  <c r="L23"/>
  <c r="K23"/>
  <c r="J23"/>
  <c r="L19"/>
  <c r="M23" l="1"/>
  <c r="N23" s="1"/>
  <c r="L22"/>
  <c r="K22"/>
  <c r="L21"/>
  <c r="K21"/>
  <c r="K19"/>
  <c r="J22"/>
  <c r="J21"/>
  <c r="O21" s="1"/>
  <c r="J19"/>
  <c r="M19" s="1"/>
  <c r="J20" l="1"/>
  <c r="O20" s="1"/>
  <c r="K20"/>
  <c r="L20"/>
  <c r="M22"/>
  <c r="N22" s="1"/>
  <c r="N19"/>
  <c r="M21"/>
  <c r="N21" s="1"/>
  <c r="O22"/>
  <c r="O19"/>
  <c r="M20" l="1"/>
  <c r="N20" s="1"/>
  <c r="C16"/>
</calcChain>
</file>

<file path=xl/sharedStrings.xml><?xml version="1.0" encoding="utf-8"?>
<sst xmlns="http://schemas.openxmlformats.org/spreadsheetml/2006/main" count="47" uniqueCount="40">
  <si>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</si>
  <si>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</si>
  <si>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</si>
  <si>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</si>
  <si>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</si>
  <si>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</si>
  <si>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</si>
  <si>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</si>
  <si>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</si>
  <si>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</si>
  <si>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</si>
  <si>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</si>
  <si>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</si>
  <si>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</si>
  <si>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</si>
  <si>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</si>
  <si>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</si>
  <si>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</si>
  <si>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</si>
  <si>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</si>
  <si>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</si>
  <si>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</si>
  <si>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</si>
  <si>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</si>
  <si>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</si>
  <si>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</si>
  <si>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КП вх.2261 от 24.05.2021</t>
  </si>
  <si>
    <t>КП вх.2262 от 24.05.2021</t>
  </si>
  <si>
    <t>КП вх.2253 от 24.05.2021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</si>
  <si>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</si>
  <si>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108 051,00 (сто восемь тысяч пятьдесят один) рубль.</t>
  </si>
  <si>
    <t>№ 195-21н</t>
  </si>
  <si>
    <t>к Извещению о проведении закупки на поставку и сборку стеллажей металлических</t>
  </si>
  <si>
    <t xml:space="preserve"> путем запроса котировок в электронной форме, участниками которого могут являться </t>
  </si>
  <si>
    <t>только субъекты малого и среднего предпринимательства</t>
  </si>
  <si>
    <t>Приложение № 4</t>
  </si>
  <si>
    <t>стеллаж полочный разборный 5 полок 700*300*1800-1850</t>
  </si>
  <si>
    <t>стеллаж полочный разборный 5 полок 1000*400*1800-1850</t>
  </si>
  <si>
    <t>стеллаж полочный разборный 5 полок 1000*300*1800-1850</t>
  </si>
  <si>
    <t>стеллаж полочный разборный 5 полок 1000*500*1800*1850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</si>
</sst>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zoomScale="85" zoomScaleNormal="85" zoomScalePageLayoutView="70" workbookViewId="0">
      <selection activeCell="B8" sqref="B8"/>
    </sheetView>
  </sheetViews>
  <sheetFormatPr defaultColWidth="9.109375" defaultRowHeight="14.4"/>
  <cols>
    <col min="1" max="1" width="9.109375" style="2"/>
    <col min="2" max="2" width="27.33203125" style="2" customWidth="1"/>
    <col min="3" max="3" width="9.109375" style="2"/>
    <col min="4" max="4" width="9.109375" style="2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A1" s="26"/>
      <c r="B1" s="26"/>
      <c r="C1" s="26"/>
      <c r="D1" s="26"/>
      <c r="K1" s="26"/>
      <c r="L1" s="26"/>
      <c r="M1" s="26"/>
      <c r="N1" s="26"/>
      <c r="O1" s="40" t="s">
        <v>35</v>
      </c>
    </row>
    <row r="2" spans="1:15">
      <c r="A2" s="26"/>
      <c r="B2" s="26"/>
      <c r="C2" s="26"/>
      <c r="D2" s="26"/>
      <c r="K2" s="26"/>
      <c r="L2" s="26"/>
      <c r="M2" s="26"/>
      <c r="N2" s="26"/>
      <c r="O2" s="40" t="s">
        <v>32</v>
      </c>
    </row>
    <row r="3" spans="1:15">
      <c r="A3" s="26"/>
      <c r="B3" s="26"/>
      <c r="C3" s="26"/>
      <c r="D3" s="26"/>
      <c r="K3" s="26"/>
      <c r="L3" s="26"/>
      <c r="M3" s="26"/>
      <c r="N3" s="26"/>
      <c r="O3" s="40" t="s">
        <v>33</v>
      </c>
    </row>
    <row r="4" spans="1:15">
      <c r="A4" s="26"/>
      <c r="B4" s="26"/>
      <c r="C4" s="26"/>
      <c r="D4" s="26"/>
      <c r="K4" s="26"/>
      <c r="L4" s="26"/>
      <c r="M4" s="26"/>
      <c r="N4" s="26"/>
      <c r="O4" s="40" t="s">
        <v>34</v>
      </c>
    </row>
    <row r="5" spans="1:15">
      <c r="A5" s="26"/>
      <c r="B5" s="26"/>
      <c r="C5" s="26"/>
      <c r="D5" s="26"/>
      <c r="K5" s="26"/>
      <c r="L5" s="26"/>
      <c r="M5" s="26"/>
      <c r="N5" s="26"/>
      <c r="O5" s="40" t="s">
        <v>31</v>
      </c>
    </row>
    <row r="6" spans="1:15">
      <c r="A6" s="26"/>
      <c r="B6" s="26"/>
      <c r="C6" s="26"/>
      <c r="D6" s="26"/>
      <c r="K6" s="26"/>
      <c r="L6" s="26"/>
      <c r="M6" s="26"/>
      <c r="N6" s="26"/>
    </row>
    <row r="7" spans="1:15" s="10" customFormat="1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8" customHeigh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1" t="s">
        <v>20</v>
      </c>
      <c r="M11" s="31"/>
      <c r="N11" s="8"/>
      <c r="O11" s="4" t="s">
        <v>18</v>
      </c>
    </row>
    <row r="12" spans="1:15" ht="18">
      <c r="O12" s="5"/>
    </row>
    <row r="13" spans="1:15" ht="18"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5"/>
    </row>
    <row r="16" spans="1:15" s="8" customFormat="1" ht="42.6" customHeight="1">
      <c r="A16" s="35" t="s">
        <v>14</v>
      </c>
      <c r="B16" s="36"/>
      <c r="C16" s="37">
        <f>SUMIF(O19:O23,"&gt;0")</f>
        <v>109860.33333333334</v>
      </c>
      <c r="D16" s="36"/>
      <c r="E16" s="15" t="s">
        <v>26</v>
      </c>
      <c r="F16" s="15" t="s">
        <v>27</v>
      </c>
      <c r="G16" s="15" t="s">
        <v>28</v>
      </c>
      <c r="H16" s="15"/>
      <c r="I16" s="15"/>
      <c r="J16" s="6"/>
      <c r="K16" s="7"/>
      <c r="L16" s="7"/>
      <c r="M16" s="7"/>
      <c r="N16" s="7"/>
      <c r="O16" s="6"/>
    </row>
    <row r="17" spans="1:15" s="8" customFormat="1" ht="30" customHeight="1">
      <c r="A17" s="29" t="s">
        <v>0</v>
      </c>
      <c r="B17" s="29" t="s">
        <v>1</v>
      </c>
      <c r="C17" s="29" t="s">
        <v>2</v>
      </c>
      <c r="D17" s="29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8" t="s">
        <v>15</v>
      </c>
      <c r="K17" s="29" t="s">
        <v>11</v>
      </c>
      <c r="L17" s="29" t="s">
        <v>12</v>
      </c>
      <c r="M17" s="29" t="s">
        <v>13</v>
      </c>
      <c r="N17" s="29" t="s">
        <v>9</v>
      </c>
      <c r="O17" s="34" t="s">
        <v>10</v>
      </c>
    </row>
    <row r="18" spans="1:15" s="8" customFormat="1" ht="28.8">
      <c r="A18" s="29"/>
      <c r="B18" s="29"/>
      <c r="C18" s="7" t="s">
        <v>3</v>
      </c>
      <c r="D18" s="21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9"/>
      <c r="K18" s="29"/>
      <c r="L18" s="29"/>
      <c r="M18" s="29"/>
      <c r="N18" s="29"/>
      <c r="O18" s="34"/>
    </row>
    <row r="19" spans="1:15" s="8" customFormat="1" ht="43.2">
      <c r="A19" s="17">
        <v>1</v>
      </c>
      <c r="B19" s="27" t="s">
        <v>36</v>
      </c>
      <c r="C19" s="19" t="s">
        <v>25</v>
      </c>
      <c r="D19" s="20">
        <v>6</v>
      </c>
      <c r="E19" s="23">
        <v>4226</v>
      </c>
      <c r="F19" s="23">
        <v>4450</v>
      </c>
      <c r="G19" s="23">
        <v>4500</v>
      </c>
      <c r="H19" s="23"/>
      <c r="I19" s="23"/>
      <c r="J19" s="16">
        <f t="shared" ref="J19:J22" si="0">AVERAGE(E19:I19)</f>
        <v>4392</v>
      </c>
      <c r="K19" s="17">
        <f t="shared" ref="K19:K22" si="1">COUNT(E19:I19)</f>
        <v>3</v>
      </c>
      <c r="L19" s="17">
        <f>STDEV(E19:I19)</f>
        <v>145.91778507090902</v>
      </c>
      <c r="M19" s="17">
        <f>L19/J19*100</f>
        <v>3.3223539405944678</v>
      </c>
      <c r="N19" s="17" t="str">
        <f t="shared" ref="N19:N22" si="2">IF(M19&lt;33,"ОДНОРОДНЫЕ","НЕОДНОРОДНЫЕ")</f>
        <v>ОДНОРОДНЫЕ</v>
      </c>
      <c r="O19" s="16">
        <f t="shared" ref="O19:O22" si="3">D19*J19</f>
        <v>26352</v>
      </c>
    </row>
    <row r="20" spans="1:15" s="8" customFormat="1" ht="43.2">
      <c r="A20" s="24">
        <v>2</v>
      </c>
      <c r="B20" s="27" t="s">
        <v>37</v>
      </c>
      <c r="C20" s="19" t="s">
        <v>25</v>
      </c>
      <c r="D20" s="20">
        <v>5</v>
      </c>
      <c r="E20" s="23">
        <v>5626</v>
      </c>
      <c r="F20" s="23">
        <v>5650</v>
      </c>
      <c r="G20" s="23">
        <v>5700</v>
      </c>
      <c r="H20" s="23"/>
      <c r="I20" s="23"/>
      <c r="J20" s="16">
        <f t="shared" si="0"/>
        <v>5658.666666666667</v>
      </c>
      <c r="K20" s="17">
        <f t="shared" si="1"/>
        <v>3</v>
      </c>
      <c r="L20" s="17">
        <f t="shared" ref="L20:L22" si="4">STDEV(E20:I20)</f>
        <v>37.753587026080275</v>
      </c>
      <c r="M20" s="17">
        <f t="shared" ref="M20:M22" si="5">L20/J20*100</f>
        <v>0.66718167458907174</v>
      </c>
      <c r="N20" s="17" t="str">
        <f t="shared" si="2"/>
        <v>ОДНОРОДНЫЕ</v>
      </c>
      <c r="O20" s="16">
        <f t="shared" si="3"/>
        <v>28293.333333333336</v>
      </c>
    </row>
    <row r="21" spans="1:15" s="8" customFormat="1" ht="43.2">
      <c r="A21" s="24">
        <v>3</v>
      </c>
      <c r="B21" s="27" t="s">
        <v>38</v>
      </c>
      <c r="C21" s="19" t="s">
        <v>25</v>
      </c>
      <c r="D21" s="25">
        <v>6</v>
      </c>
      <c r="E21" s="23">
        <v>4796</v>
      </c>
      <c r="F21" s="23">
        <v>4800</v>
      </c>
      <c r="G21" s="23">
        <v>4880</v>
      </c>
      <c r="H21" s="23"/>
      <c r="I21" s="23"/>
      <c r="J21" s="16">
        <f t="shared" si="0"/>
        <v>4825.333333333333</v>
      </c>
      <c r="K21" s="17">
        <f t="shared" si="1"/>
        <v>3</v>
      </c>
      <c r="L21" s="17">
        <f t="shared" si="4"/>
        <v>47.384948383804499</v>
      </c>
      <c r="M21" s="17">
        <f t="shared" si="5"/>
        <v>0.98200362773841876</v>
      </c>
      <c r="N21" s="17" t="str">
        <f t="shared" si="2"/>
        <v>ОДНОРОДНЫЕ</v>
      </c>
      <c r="O21" s="16">
        <f t="shared" si="3"/>
        <v>28952</v>
      </c>
    </row>
    <row r="22" spans="1:15" s="8" customFormat="1" ht="43.2">
      <c r="A22" s="24">
        <v>4</v>
      </c>
      <c r="B22" s="27" t="s">
        <v>39</v>
      </c>
      <c r="C22" s="19" t="s">
        <v>25</v>
      </c>
      <c r="D22" s="20">
        <v>4</v>
      </c>
      <c r="E22" s="23">
        <v>6447.25</v>
      </c>
      <c r="F22" s="23">
        <v>6600</v>
      </c>
      <c r="G22" s="23">
        <v>6650</v>
      </c>
      <c r="H22" s="23"/>
      <c r="I22" s="23"/>
      <c r="J22" s="16">
        <f t="shared" si="0"/>
        <v>6565.75</v>
      </c>
      <c r="K22" s="17">
        <f t="shared" si="1"/>
        <v>3</v>
      </c>
      <c r="L22" s="17">
        <f t="shared" si="4"/>
        <v>105.62522189325806</v>
      </c>
      <c r="M22" s="17">
        <f t="shared" si="5"/>
        <v>1.6087304861327048</v>
      </c>
      <c r="N22" s="17" t="str">
        <f t="shared" si="2"/>
        <v>ОДНОРОДНЫЕ</v>
      </c>
      <c r="O22" s="16">
        <f t="shared" si="3"/>
        <v>26263</v>
      </c>
    </row>
    <row r="23" spans="1:15" s="8" customFormat="1">
      <c r="A23" s="24">
        <v>5</v>
      </c>
      <c r="B23" s="18"/>
      <c r="C23" s="19"/>
      <c r="D23" s="20"/>
      <c r="E23" s="23">
        <v>108051</v>
      </c>
      <c r="F23" s="23">
        <v>110150</v>
      </c>
      <c r="G23" s="23">
        <v>111380</v>
      </c>
      <c r="H23" s="23"/>
      <c r="I23" s="23"/>
      <c r="J23" s="23">
        <f t="shared" ref="J23" si="6">AVERAGE(E23:I23)</f>
        <v>109860.33333333333</v>
      </c>
      <c r="K23" s="21">
        <f t="shared" ref="K23" si="7">COUNT(E23:I23)</f>
        <v>3</v>
      </c>
      <c r="L23" s="21">
        <f t="shared" ref="L23" si="8">STDEV(E23:I23)</f>
        <v>1683.2974583632156</v>
      </c>
      <c r="M23" s="21">
        <f t="shared" ref="M23" si="9">L23/J23*100</f>
        <v>1.5322158665364956</v>
      </c>
      <c r="N23" s="21" t="str">
        <f t="shared" ref="N23" si="10">IF(M23&lt;33,"ОДНОРОДНЫЕ","НЕОДНОРОДНЫЕ")</f>
        <v>ОДНОРОДНЫЕ</v>
      </c>
      <c r="O23" s="23">
        <f t="shared" ref="O23" si="11">D23*J23</f>
        <v>0</v>
      </c>
    </row>
    <row r="24" spans="1:15" s="10" customFormat="1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8" customFormat="1" ht="14.4" customHeight="1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28" customFormat="1" ht="18.75" customHeight="1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8" customFormat="1" ht="13.8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28" customFormat="1" ht="18" customHeight="1">
      <c r="A28" s="30" t="s">
        <v>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2021-07-22T03:01:33Z</dcterms:modified>
</cp:coreProperties>
</file>