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2728" windowHeight="120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7" i="1"/>
  <c r="G26" l="1"/>
  <c r="G28" s="1"/>
  <c r="G24"/>
  <c r="G23"/>
  <c r="G22" l="1"/>
  <c r="G25" l="1"/>
</calcChain>
</file>

<file path=xl/sharedStrings.xml><?xml version="1.0" encoding="utf-8"?>
<sst xmlns="http://schemas.openxmlformats.org/spreadsheetml/2006/main" count="45" uniqueCount="45">
  <si>
    <t>№№ п/п</t>
  </si>
  <si>
    <t>Наименование организации заказчика</t>
  </si>
  <si>
    <t>Характеристика предприятия, здания, сооружения; виды работ</t>
  </si>
  <si>
    <t>1.</t>
  </si>
  <si>
    <t>3.</t>
  </si>
  <si>
    <t>4.</t>
  </si>
  <si>
    <t>Стоимость, тыс. руб.</t>
  </si>
  <si>
    <t>Перевод в текущие цены</t>
  </si>
  <si>
    <t>Итого в ценах 2001г.</t>
  </si>
  <si>
    <t>Номер частей, глав, таблиц, процентов, параграфов и пунктов указаний к разделу Справочника базовых цен на проектные работы для строительства</t>
  </si>
  <si>
    <t>____________________</t>
  </si>
  <si>
    <t>Наименование предприятия (здания, сооружения), адрес</t>
  </si>
  <si>
    <t xml:space="preserve">Повышающие коэффициенты </t>
  </si>
  <si>
    <t>Стадии проектирования, этапа</t>
  </si>
  <si>
    <t>Вид проектных работ</t>
  </si>
  <si>
    <t>СМЕТА №1</t>
  </si>
  <si>
    <r>
      <t>Расчет стоимости ((</t>
    </r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 xml:space="preserve"> + </t>
    </r>
    <r>
      <rPr>
        <i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 xml:space="preserve">Х) * </t>
    </r>
    <r>
      <rPr>
        <i/>
        <sz val="12"/>
        <color theme="1"/>
        <rFont val="Times New Roman"/>
        <family val="1"/>
        <charset val="204"/>
      </rPr>
      <t>K</t>
    </r>
    <r>
      <rPr>
        <i/>
        <vertAlign val="subscript"/>
        <sz val="12"/>
        <color theme="1"/>
        <rFont val="Times New Roman"/>
        <family val="1"/>
        <charset val="204"/>
      </rPr>
      <t>об</t>
    </r>
    <r>
      <rPr>
        <i/>
        <sz val="12"/>
        <color theme="1"/>
        <rFont val="Times New Roman"/>
        <family val="1"/>
        <charset val="204"/>
      </rPr>
      <t>,*К</t>
    </r>
    <r>
      <rPr>
        <i/>
        <vertAlign val="subscript"/>
        <sz val="12"/>
        <color theme="1"/>
        <rFont val="Times New Roman"/>
        <family val="1"/>
        <charset val="204"/>
      </rPr>
      <t>усл</t>
    </r>
    <r>
      <rPr>
        <i/>
        <sz val="12"/>
        <color theme="1"/>
        <rFont val="Times New Roman"/>
        <family val="1"/>
        <charset val="204"/>
      </rPr>
      <t>*К</t>
    </r>
    <r>
      <rPr>
        <i/>
        <vertAlign val="subscript"/>
        <sz val="12"/>
        <color theme="1"/>
        <rFont val="Times New Roman"/>
        <family val="1"/>
        <charset val="204"/>
      </rPr>
      <t>и</t>
    </r>
    <r>
      <rPr>
        <sz val="12"/>
        <color theme="1"/>
        <rFont val="Times New Roman"/>
        <family val="1"/>
        <charset val="204"/>
      </rPr>
      <t xml:space="preserve">) проектных работ </t>
    </r>
  </si>
  <si>
    <t>Обмерные работы</t>
  </si>
  <si>
    <r>
      <rPr>
        <b/>
        <sz val="12"/>
        <rFont val="Times New Roman"/>
        <family val="1"/>
        <charset val="204"/>
      </rPr>
      <t xml:space="preserve">К=1,3 </t>
    </r>
    <r>
      <rPr>
        <sz val="12"/>
        <rFont val="Times New Roman"/>
        <family val="1"/>
        <charset val="204"/>
      </rPr>
      <t>- районный коэффициентрайонный Иркутская область (п.п. 3.15 МУ Приказ№620, Постановление главы администрации Иркутской области от 28.01.1993 № 9)</t>
    </r>
  </si>
  <si>
    <t xml:space="preserve">Составил: </t>
  </si>
  <si>
    <t>"Обмерные и обследовательские работы" - "ОР"</t>
  </si>
  <si>
    <t>на обмерные и обследовательские работы</t>
  </si>
  <si>
    <t>Обследовательские работы (водосточная система)</t>
  </si>
  <si>
    <r>
      <rPr>
        <b/>
        <i/>
        <sz val="12"/>
        <color theme="1"/>
        <rFont val="Times New Roman"/>
        <family val="1"/>
        <charset val="204"/>
      </rPr>
      <t>К</t>
    </r>
    <r>
      <rPr>
        <b/>
        <i/>
        <vertAlign val="subscript"/>
        <sz val="12"/>
        <color theme="1"/>
        <rFont val="Times New Roman"/>
        <family val="1"/>
        <charset val="204"/>
      </rPr>
      <t>и</t>
    </r>
    <r>
      <rPr>
        <b/>
        <i/>
        <sz val="12"/>
        <color theme="1"/>
        <rFont val="Times New Roman"/>
        <family val="1"/>
        <charset val="204"/>
      </rPr>
      <t>=4,59</t>
    </r>
    <r>
      <rPr>
        <sz val="12"/>
        <color theme="1"/>
        <rFont val="Times New Roman"/>
        <family val="1"/>
        <charset val="204"/>
      </rPr>
      <t xml:space="preserve"> индекс на II кв. 2021 г. (Приложение N 3 к письму Минстроя России от 04.05.2021 N 18410-ИФ/09)</t>
    </r>
  </si>
  <si>
    <t>Всего по сборнику базовых цен на II кв. 2021 г. (без НДС)</t>
  </si>
  <si>
    <r>
      <t xml:space="preserve">СБЦП 81 – 2001 - 25  Табл. 15. Раздел 3 "Обследование систем холодного водоснабжения и канализации без ванн",     п. 3.3                                                             1,4 тыс. руб.                                           </t>
    </r>
    <r>
      <rPr>
        <sz val="11"/>
        <rFont val="Times New Roman"/>
        <family val="1"/>
        <charset val="204"/>
      </rPr>
      <t xml:space="preserve">                             </t>
    </r>
    <r>
      <rPr>
        <b/>
        <i/>
        <sz val="11"/>
        <rFont val="Times New Roman"/>
        <family val="1"/>
        <charset val="204"/>
      </rPr>
      <t>К=1,2</t>
    </r>
    <r>
      <rPr>
        <sz val="11"/>
        <rFont val="Times New Roman"/>
        <family val="1"/>
        <charset val="204"/>
      </rPr>
      <t xml:space="preserve"> - факторы усложняющие работы (таб. №10, п.п.12);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</si>
  <si>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>СБЦП 81 – 2001 - 25</t>
    </r>
    <r>
      <rPr>
        <sz val="11"/>
        <color theme="1"/>
        <rFont val="Times New Roman"/>
        <family val="1"/>
        <charset val="204"/>
      </rPr>
      <t xml:space="preserve">                                          </t>
    </r>
    <r>
      <rPr>
        <b/>
        <i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- категория сложности здания для </t>
    </r>
    <r>
      <rPr>
        <b/>
        <sz val="11"/>
        <color theme="1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 xml:space="preserve">=24652/7=3521 м3, </t>
    </r>
    <r>
      <rPr>
        <b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 xml:space="preserve">=22,65 м (таб. №5);    452.6 руб - Табл.2, раз. 3, кат.3, столб. 19;   312.4*0.1 - Табл.2, раз.3, кат.1, столб.19.  согласно п. 2.1.1.15.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II</t>
    </r>
    <r>
      <rPr>
        <sz val="11"/>
        <color theme="1"/>
        <rFont val="Times New Roman"/>
        <family val="1"/>
        <charset val="204"/>
      </rPr>
      <t xml:space="preserve"> - категория сложности работ (таб. №6);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14,38%</t>
    </r>
    <r>
      <rPr>
        <sz val="11"/>
        <color theme="1"/>
        <rFont val="Times New Roman"/>
        <family val="1"/>
        <charset val="204"/>
      </rPr>
      <t xml:space="preserve"> -процент вида работ (таб. №8, столбец 4, п.п. 12 (Поэтажные планы здания));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b/>
        <i/>
        <sz val="11"/>
        <color theme="1"/>
        <rFont val="Times New Roman"/>
        <family val="1"/>
        <charset val="204"/>
      </rPr>
      <t>К=1,2</t>
    </r>
    <r>
      <rPr>
        <sz val="11"/>
        <color theme="1"/>
        <rFont val="Times New Roman"/>
        <family val="1"/>
        <charset val="204"/>
      </rPr>
      <t xml:space="preserve"> - факторы усложняющие работы (таб. №10, п.п.12);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</t>
    </r>
    <r>
      <rPr>
        <b/>
        <i/>
        <sz val="11"/>
        <color theme="1"/>
        <rFont val="Times New Roman"/>
        <family val="1"/>
        <charset val="204"/>
      </rPr>
      <t/>
    </r>
  </si>
  <si>
    <t>5.</t>
  </si>
  <si>
    <t>НДС</t>
  </si>
  <si>
    <t>56.427*4.59</t>
  </si>
  <si>
    <t>(2.934+40.471)*1.3</t>
  </si>
  <si>
    <t>(3514/100*(452.6+31.24)*(0.1438)*1.2) /1000</t>
  </si>
  <si>
    <t xml:space="preserve">(2409/100*1.4*1.2) </t>
  </si>
  <si>
    <t>259,000*20%</t>
  </si>
  <si>
    <t xml:space="preserve">Капитальный ремонт здания поликлиники ОГАУЗ «ИГКБ № 8», расположенной по адресу: г. Иркутск, ул. Баумана, 214а (замена систем ХВС)
</t>
  </si>
  <si>
    <t>Поликлиника по адресу: Иркутская область,                                            г. Иркутск, ул. Баумана,214а</t>
  </si>
  <si>
    <t>ОГАУЗ "ИГКБ № 8"</t>
  </si>
  <si>
    <r>
      <t>Итого по смете:</t>
    </r>
    <r>
      <rPr>
        <b/>
        <i/>
        <u/>
        <sz val="12"/>
        <color theme="1"/>
        <rFont val="Times New Roman"/>
        <family val="1"/>
        <charset val="204"/>
      </rPr>
      <t xml:space="preserve"> Триста десять тысяч восемьсот рублей 00 копеек</t>
    </r>
  </si>
  <si>
    <t>Бучнева Е.В.</t>
  </si>
  <si>
    <t>к Извещению о проведении закупки</t>
  </si>
  <si>
    <t>№ 194-21н</t>
  </si>
  <si>
    <t xml:space="preserve">на выполнение проектных работ на "Капитальный ремонт здания поликлиники ОГАУЗ "ИГКБ № 8", </t>
  </si>
  <si>
    <t xml:space="preserve">расположенной по адресу: г. Иркутск, ул. Баумана, 214А (замена систем ХВС)" </t>
  </si>
  <si>
    <t>путем запроса котировок в электронной форме</t>
  </si>
  <si>
    <t xml:space="preserve">Приложение № 4 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</si>
</sst>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bscript"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164" fontId="2" fillId="0" borderId="27" xfId="0" quotePrefix="1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64" fontId="4" fillId="0" borderId="4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5" xfId="0" quotePrefix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zoomScaleNormal="100" workbookViewId="0">
      <selection sqref="A1:G29"/>
    </sheetView>
  </sheetViews>
  <sheetFormatPr defaultRowHeight="14.4"/>
  <cols>
    <col min="1" max="1" width="5.33203125" customWidth="1"/>
    <col min="2" max="2" width="23.5546875" customWidth="1"/>
    <col min="3" max="3" width="10.44140625" customWidth="1"/>
    <col min="4" max="4" width="28.88671875" customWidth="1"/>
    <col min="5" max="5" width="23.109375" customWidth="1"/>
    <col min="6" max="6" width="8.6640625" customWidth="1"/>
    <col min="7" max="7" width="20" customWidth="1"/>
  </cols>
  <sheetData>
    <row r="1" spans="1:11">
      <c r="G1" s="61" t="s">
        <v>44</v>
      </c>
    </row>
    <row r="2" spans="1:11">
      <c r="G2" s="61" t="s">
        <v>39</v>
      </c>
    </row>
    <row r="3" spans="1:11">
      <c r="G3" s="61" t="s">
        <v>41</v>
      </c>
    </row>
    <row r="4" spans="1:11">
      <c r="G4" s="61" t="s">
        <v>42</v>
      </c>
    </row>
    <row r="5" spans="1:11">
      <c r="G5" s="61" t="s">
        <v>43</v>
      </c>
    </row>
    <row r="6" spans="1:11">
      <c r="G6" s="2" t="s">
        <v>40</v>
      </c>
    </row>
    <row r="9" spans="1:11">
      <c r="A9" s="31" t="s">
        <v>15</v>
      </c>
      <c r="B9" s="31"/>
      <c r="C9" s="31"/>
      <c r="D9" s="31"/>
      <c r="E9" s="31"/>
      <c r="F9" s="31"/>
      <c r="G9" s="31"/>
      <c r="H9" s="1"/>
    </row>
    <row r="10" spans="1:11">
      <c r="A10" s="31" t="s">
        <v>21</v>
      </c>
      <c r="B10" s="31"/>
      <c r="C10" s="31"/>
      <c r="D10" s="31"/>
      <c r="E10" s="31"/>
      <c r="F10" s="31"/>
      <c r="G10" s="31"/>
      <c r="H10" s="1"/>
    </row>
    <row r="11" spans="1:11" ht="14.25" hidden="1" customHeight="1">
      <c r="A11" s="2"/>
      <c r="B11" s="2"/>
      <c r="C11" s="2"/>
      <c r="D11" s="2"/>
      <c r="E11" s="2"/>
      <c r="F11" s="2"/>
      <c r="G11" s="2"/>
      <c r="H11" s="1"/>
    </row>
    <row r="12" spans="1:11" ht="33" customHeight="1">
      <c r="A12" s="33" t="s">
        <v>11</v>
      </c>
      <c r="B12" s="33"/>
      <c r="C12" s="33"/>
      <c r="D12" s="2"/>
      <c r="E12" s="32" t="s">
        <v>35</v>
      </c>
      <c r="F12" s="32"/>
      <c r="G12" s="32"/>
      <c r="H12" s="1"/>
    </row>
    <row r="13" spans="1:11" ht="18" hidden="1" customHeight="1">
      <c r="A13" s="4"/>
      <c r="B13" s="5"/>
      <c r="C13" s="2"/>
      <c r="D13" s="2"/>
      <c r="E13" s="6"/>
      <c r="F13" s="3"/>
      <c r="G13" s="3"/>
      <c r="H13" s="1"/>
    </row>
    <row r="14" spans="1:11" ht="64.5" customHeight="1">
      <c r="A14" s="33" t="s">
        <v>14</v>
      </c>
      <c r="B14" s="33"/>
      <c r="C14" s="33"/>
      <c r="D14" s="2"/>
      <c r="E14" s="32" t="s">
        <v>34</v>
      </c>
      <c r="F14" s="32"/>
      <c r="G14" s="32"/>
      <c r="H14" s="1"/>
      <c r="I14" s="48"/>
      <c r="J14" s="48"/>
      <c r="K14" s="48"/>
    </row>
    <row r="15" spans="1:11" ht="14.25" hidden="1" customHeight="1">
      <c r="A15" s="4"/>
      <c r="B15" s="5"/>
      <c r="C15" s="2"/>
      <c r="D15" s="2"/>
      <c r="E15" s="6"/>
      <c r="F15" s="3"/>
      <c r="G15" s="3"/>
      <c r="H15" s="1"/>
    </row>
    <row r="16" spans="1:11" ht="21.75" customHeight="1">
      <c r="A16" s="33" t="s">
        <v>13</v>
      </c>
      <c r="B16" s="33"/>
      <c r="C16" s="33"/>
      <c r="D16" s="2"/>
      <c r="E16" s="57" t="s">
        <v>20</v>
      </c>
      <c r="F16" s="57"/>
      <c r="G16" s="57"/>
      <c r="H16" s="1"/>
    </row>
    <row r="17" spans="1:10" ht="14.25" hidden="1" customHeight="1">
      <c r="A17" s="6"/>
      <c r="B17" s="6"/>
      <c r="C17" s="6"/>
      <c r="D17" s="2"/>
      <c r="E17" s="6"/>
      <c r="F17" s="3"/>
      <c r="G17" s="3"/>
      <c r="H17" s="1"/>
    </row>
    <row r="18" spans="1:10" ht="18.75" customHeight="1" thickBot="1">
      <c r="A18" s="57" t="s">
        <v>1</v>
      </c>
      <c r="B18" s="57"/>
      <c r="C18" s="57"/>
      <c r="D18" s="2"/>
      <c r="E18" s="58" t="s">
        <v>36</v>
      </c>
      <c r="F18" s="58"/>
      <c r="G18" s="58"/>
      <c r="H18" s="1"/>
    </row>
    <row r="19" spans="1:10" ht="29.25" hidden="1" customHeight="1" thickBot="1">
      <c r="A19" s="1"/>
      <c r="B19" s="1"/>
      <c r="C19" s="1"/>
      <c r="D19" s="1"/>
      <c r="E19" s="1"/>
      <c r="F19" s="1"/>
      <c r="G19" s="1"/>
      <c r="H19" s="1"/>
    </row>
    <row r="20" spans="1:10" ht="76.5" customHeight="1" thickBot="1">
      <c r="A20" s="8" t="s">
        <v>0</v>
      </c>
      <c r="B20" s="9" t="s">
        <v>2</v>
      </c>
      <c r="C20" s="59" t="s">
        <v>9</v>
      </c>
      <c r="D20" s="60"/>
      <c r="E20" s="53" t="s">
        <v>16</v>
      </c>
      <c r="F20" s="54"/>
      <c r="G20" s="8" t="s">
        <v>6</v>
      </c>
      <c r="H20" s="1"/>
    </row>
    <row r="21" spans="1:10" ht="15.75" customHeight="1" thickBot="1">
      <c r="A21" s="16">
        <v>1</v>
      </c>
      <c r="B21" s="16">
        <v>2</v>
      </c>
      <c r="C21" s="49">
        <v>3</v>
      </c>
      <c r="D21" s="50"/>
      <c r="E21" s="49">
        <v>4</v>
      </c>
      <c r="F21" s="50"/>
      <c r="G21" s="16">
        <v>5</v>
      </c>
      <c r="H21" s="1"/>
    </row>
    <row r="22" spans="1:10" ht="268.5" customHeight="1">
      <c r="A22" s="10" t="s">
        <v>3</v>
      </c>
      <c r="B22" s="17" t="s">
        <v>17</v>
      </c>
      <c r="C22" s="55" t="s">
        <v>26</v>
      </c>
      <c r="D22" s="56"/>
      <c r="E22" s="51" t="s">
        <v>31</v>
      </c>
      <c r="F22" s="52"/>
      <c r="G22" s="18">
        <f>(3514/100*(452.6+31.24)*(0.1438)*1.2) /1000</f>
        <v>2.9338888642560006</v>
      </c>
      <c r="H22" s="1"/>
    </row>
    <row r="23" spans="1:10" ht="193.5" customHeight="1">
      <c r="A23" s="11">
        <v>2</v>
      </c>
      <c r="B23" s="15" t="s">
        <v>22</v>
      </c>
      <c r="C23" s="38" t="s">
        <v>25</v>
      </c>
      <c r="D23" s="39"/>
      <c r="E23" s="40" t="s">
        <v>32</v>
      </c>
      <c r="F23" s="41"/>
      <c r="G23" s="19">
        <f>(2409/100*1.4*1.2)</f>
        <v>40.471199999999996</v>
      </c>
      <c r="H23" s="1"/>
    </row>
    <row r="24" spans="1:10" ht="84" customHeight="1">
      <c r="A24" s="11" t="s">
        <v>4</v>
      </c>
      <c r="B24" s="12" t="s">
        <v>12</v>
      </c>
      <c r="C24" s="34" t="s">
        <v>18</v>
      </c>
      <c r="D24" s="35"/>
      <c r="E24" s="36" t="s">
        <v>30</v>
      </c>
      <c r="F24" s="37"/>
      <c r="G24" s="19">
        <f>(2.934+40.471)*1.3</f>
        <v>56.426499999999997</v>
      </c>
      <c r="H24" s="1"/>
    </row>
    <row r="25" spans="1:10" ht="18" customHeight="1">
      <c r="A25" s="23" t="s">
        <v>8</v>
      </c>
      <c r="B25" s="24"/>
      <c r="C25" s="24"/>
      <c r="D25" s="24"/>
      <c r="E25" s="24"/>
      <c r="F25" s="25"/>
      <c r="G25" s="13">
        <f>G24</f>
        <v>56.426499999999997</v>
      </c>
      <c r="H25" s="1"/>
    </row>
    <row r="26" spans="1:10" ht="51" customHeight="1">
      <c r="A26" s="14" t="s">
        <v>5</v>
      </c>
      <c r="B26" s="12" t="s">
        <v>7</v>
      </c>
      <c r="C26" s="46" t="s">
        <v>23</v>
      </c>
      <c r="D26" s="47"/>
      <c r="E26" s="44" t="s">
        <v>29</v>
      </c>
      <c r="F26" s="37"/>
      <c r="G26" s="13">
        <f>56.427*4.59</f>
        <v>258.99993000000001</v>
      </c>
      <c r="H26" s="1"/>
    </row>
    <row r="27" spans="1:10" ht="51" customHeight="1">
      <c r="A27" s="20" t="s">
        <v>27</v>
      </c>
      <c r="B27" s="21" t="s">
        <v>28</v>
      </c>
      <c r="C27" s="42">
        <v>0.2</v>
      </c>
      <c r="D27" s="43"/>
      <c r="E27" s="44" t="s">
        <v>33</v>
      </c>
      <c r="F27" s="45"/>
      <c r="G27" s="22">
        <f>259*20%</f>
        <v>51.800000000000004</v>
      </c>
      <c r="H27" s="1"/>
    </row>
    <row r="28" spans="1:10" ht="18" customHeight="1">
      <c r="A28" s="26" t="s">
        <v>24</v>
      </c>
      <c r="B28" s="27"/>
      <c r="C28" s="27"/>
      <c r="D28" s="27"/>
      <c r="E28" s="27"/>
      <c r="F28" s="27"/>
      <c r="G28" s="13">
        <f>G26+G27</f>
        <v>310.79993000000002</v>
      </c>
      <c r="H28" s="1"/>
    </row>
    <row r="29" spans="1:10" ht="21" customHeight="1" thickBot="1">
      <c r="A29" s="28" t="s">
        <v>37</v>
      </c>
      <c r="B29" s="29"/>
      <c r="C29" s="29"/>
      <c r="D29" s="29"/>
      <c r="E29" s="29"/>
      <c r="F29" s="29"/>
      <c r="G29" s="30"/>
      <c r="H29" s="1"/>
      <c r="I29" s="7"/>
      <c r="J29" s="7"/>
    </row>
    <row r="30" spans="1:10">
      <c r="A30" s="1"/>
      <c r="B30" s="1"/>
      <c r="C30" s="1"/>
      <c r="D30" s="1"/>
      <c r="E30" s="1"/>
      <c r="F30" s="1"/>
      <c r="G30" s="1"/>
      <c r="H30" s="1"/>
    </row>
    <row r="31" spans="1:10">
      <c r="A31" s="1"/>
      <c r="B31" s="1"/>
      <c r="C31" s="1"/>
      <c r="D31" s="1"/>
      <c r="E31" s="1"/>
      <c r="F31" s="1"/>
      <c r="G31" s="1"/>
      <c r="H31" s="1"/>
    </row>
    <row r="32" spans="1:10">
      <c r="A32" s="1"/>
      <c r="B32" s="1" t="s">
        <v>19</v>
      </c>
      <c r="C32" s="4"/>
      <c r="D32" s="4" t="s">
        <v>10</v>
      </c>
      <c r="E32" s="1" t="s">
        <v>38</v>
      </c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</sheetData>
  <mergeCells count="28">
    <mergeCell ref="C22:D22"/>
    <mergeCell ref="C21:D21"/>
    <mergeCell ref="A16:C16"/>
    <mergeCell ref="E16:G16"/>
    <mergeCell ref="A18:C18"/>
    <mergeCell ref="E18:G18"/>
    <mergeCell ref="C20:D20"/>
    <mergeCell ref="E26:F26"/>
    <mergeCell ref="I14:K14"/>
    <mergeCell ref="E21:F21"/>
    <mergeCell ref="E22:F22"/>
    <mergeCell ref="E20:F20"/>
    <mergeCell ref="A25:F25"/>
    <mergeCell ref="A28:F28"/>
    <mergeCell ref="A29:G29"/>
    <mergeCell ref="A9:G9"/>
    <mergeCell ref="A10:G10"/>
    <mergeCell ref="E12:G12"/>
    <mergeCell ref="A14:C14"/>
    <mergeCell ref="E14:G14"/>
    <mergeCell ref="A12:C12"/>
    <mergeCell ref="C24:D24"/>
    <mergeCell ref="E24:F24"/>
    <mergeCell ref="C23:D23"/>
    <mergeCell ref="E23:F23"/>
    <mergeCell ref="C27:D27"/>
    <mergeCell ref="E27:F27"/>
    <mergeCell ref="C26:D26"/>
  </mergeCells>
  <pageMargins left="0.86" right="0.23622047244094491" top="0.32" bottom="0.19685039370078741" header="0.21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2021-07-22T02:07:02Z</dcterms:modified>
</cp:coreProperties>
</file>