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0" i="1"/>
  <c r="K20"/>
  <c r="J20"/>
  <c r="M20" l="1"/>
  <c r="N20" s="1"/>
  <c r="O20"/>
  <c r="C17" l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<sst xmlns="http://schemas.openxmlformats.org/spreadsheetml/2006/main" count="41" uniqueCount="37">
  <si>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</si>
  <si>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</si>
  <si>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</si>
  <si>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</si>
  <si>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</si>
  <si>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</si>
  <si>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</si>
  <si>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</si>
  <si>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</si>
  <si>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</si>
  <si>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</si>
  <si>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</si>
  <si>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</si>
  <si>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</si>
  <si>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</si>
  <si>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</si>
  <si>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</si>
  <si>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</si>
  <si>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</si>
  <si>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</si>
  <si>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</si>
  <si>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</si>
  <si>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</si>
  <si>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</si>
  <si>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</si>
  <si>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</si>
  <si>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</si>
  <si>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605 682,00 (шестьсот пять тысяч шестьсот восемьдесят два) рубля.</t>
  </si>
  <si>
    <t>Приложение № 4</t>
  </si>
  <si>
    <t>№ 186-21н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</si>
  <si>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</si>
  <si>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</si>
  <si>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Иммуноглобулин человека нормальный раствор для инфузий 50 мг/мл 100мл №1</t>
  </si>
  <si>
    <t>КП вх.2956 от 08.07.2021 г.</t>
  </si>
  <si>
    <t>КП вх.2957 от 08.07.2021 г.</t>
  </si>
  <si>
    <t>КП вх.2958 от 08.07.2021 г.</t>
  </si>
  <si>
    <t xml:space="preserve">к Извещению о проведении закупки на поставку лекарственных препаратов группы сыворотки иммунные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</si>
</sst>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85" zoomScaleNormal="85" zoomScalePageLayoutView="70" workbookViewId="0">
      <selection sqref="A1:O25"/>
    </sheetView>
  </sheetViews>
  <sheetFormatPr defaultColWidth="9.140625" defaultRowHeight="15"/>
  <cols>
    <col min="1" max="1" width="9.140625" style="13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>
      <c r="O1" s="18" t="s">
        <v>28</v>
      </c>
    </row>
    <row r="2" spans="1:15">
      <c r="B2" s="11"/>
      <c r="C2" s="11"/>
      <c r="D2" s="11"/>
      <c r="K2" s="11"/>
      <c r="L2" s="11"/>
      <c r="M2" s="11"/>
      <c r="N2" s="11"/>
      <c r="O2" s="18" t="s">
        <v>36</v>
      </c>
    </row>
    <row r="3" spans="1:15">
      <c r="B3" s="11"/>
      <c r="C3" s="11"/>
      <c r="D3" s="11"/>
      <c r="K3" s="11"/>
      <c r="L3" s="11"/>
      <c r="M3" s="11"/>
      <c r="N3" s="11"/>
      <c r="O3" s="18" t="s">
        <v>30</v>
      </c>
    </row>
    <row r="4" spans="1:15">
      <c r="A4" s="14"/>
      <c r="B4" s="14"/>
      <c r="C4" s="14"/>
      <c r="D4" s="14"/>
      <c r="K4" s="14"/>
      <c r="L4" s="14"/>
      <c r="M4" s="14"/>
      <c r="N4" s="14"/>
      <c r="O4" s="18" t="s">
        <v>31</v>
      </c>
    </row>
    <row r="5" spans="1:15">
      <c r="B5" s="11"/>
      <c r="C5" s="11"/>
      <c r="D5" s="11"/>
      <c r="K5" s="11"/>
      <c r="L5" s="11"/>
      <c r="M5" s="11"/>
      <c r="N5" s="11"/>
      <c r="O5" s="18" t="s">
        <v>29</v>
      </c>
    </row>
    <row r="6" spans="1:15">
      <c r="B6" s="11"/>
      <c r="C6" s="11"/>
      <c r="D6" s="11"/>
      <c r="K6" s="11"/>
      <c r="L6" s="11"/>
      <c r="M6" s="11"/>
      <c r="N6" s="11"/>
    </row>
    <row r="7" spans="1:15">
      <c r="B7" s="11"/>
      <c r="C7" s="11"/>
      <c r="D7" s="11"/>
      <c r="K7" s="11"/>
      <c r="L7" s="11"/>
      <c r="M7" s="11"/>
      <c r="N7" s="11"/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31" t="s">
        <v>20</v>
      </c>
      <c r="M12" s="31"/>
      <c r="N12" s="6"/>
      <c r="O12" s="4" t="s">
        <v>18</v>
      </c>
    </row>
    <row r="13" spans="1:15" ht="18.75">
      <c r="O13" s="5"/>
    </row>
    <row r="14" spans="1:15" s="20" customFormat="1" ht="18.75">
      <c r="A14" s="19"/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15" s="20" customFormat="1">
      <c r="A15" s="19"/>
      <c r="B15" s="19"/>
      <c r="C15" s="19"/>
      <c r="D15" s="19"/>
      <c r="E15" s="4"/>
      <c r="F15" s="4"/>
      <c r="G15" s="4"/>
      <c r="H15" s="4"/>
      <c r="I15" s="4"/>
      <c r="J15" s="4"/>
      <c r="K15" s="19"/>
      <c r="L15" s="19"/>
      <c r="M15" s="19"/>
      <c r="N15" s="19"/>
      <c r="O15" s="4"/>
    </row>
    <row r="16" spans="1:15" s="20" customFormat="1">
      <c r="A16" s="19"/>
      <c r="B16" s="19"/>
      <c r="C16" s="19"/>
      <c r="D16" s="19"/>
      <c r="E16" s="4"/>
      <c r="F16" s="4"/>
      <c r="G16" s="4"/>
      <c r="H16" s="4"/>
      <c r="I16" s="4"/>
      <c r="J16" s="4"/>
      <c r="K16" s="19"/>
      <c r="L16" s="19"/>
      <c r="M16" s="19"/>
      <c r="N16" s="19"/>
      <c r="O16" s="4"/>
    </row>
    <row r="17" spans="1:15" s="24" customFormat="1" ht="40.15" customHeight="1">
      <c r="A17" s="34" t="s">
        <v>14</v>
      </c>
      <c r="B17" s="35"/>
      <c r="C17" s="36">
        <f>SUMIF(O20:O20,"&gt;0")</f>
        <v>825660</v>
      </c>
      <c r="D17" s="35"/>
      <c r="E17" s="21" t="s">
        <v>33</v>
      </c>
      <c r="F17" s="21" t="s">
        <v>34</v>
      </c>
      <c r="G17" s="21" t="s">
        <v>35</v>
      </c>
      <c r="H17" s="21"/>
      <c r="I17" s="22"/>
      <c r="J17" s="22"/>
      <c r="K17" s="23"/>
      <c r="L17" s="23"/>
      <c r="M17" s="23"/>
      <c r="N17" s="23"/>
      <c r="O17" s="22"/>
    </row>
    <row r="18" spans="1:15" s="24" customFormat="1" ht="30" customHeight="1">
      <c r="A18" s="28" t="s">
        <v>0</v>
      </c>
      <c r="B18" s="28" t="s">
        <v>1</v>
      </c>
      <c r="C18" s="28" t="s">
        <v>2</v>
      </c>
      <c r="D18" s="28"/>
      <c r="E18" s="22" t="s">
        <v>5</v>
      </c>
      <c r="F18" s="22" t="s">
        <v>7</v>
      </c>
      <c r="G18" s="22" t="s">
        <v>8</v>
      </c>
      <c r="H18" s="22" t="s">
        <v>22</v>
      </c>
      <c r="I18" s="22" t="s">
        <v>23</v>
      </c>
      <c r="J18" s="37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3" t="s">
        <v>10</v>
      </c>
    </row>
    <row r="19" spans="1:15" s="24" customFormat="1" ht="12.75">
      <c r="A19" s="29"/>
      <c r="B19" s="29"/>
      <c r="C19" s="25" t="s">
        <v>3</v>
      </c>
      <c r="D19" s="25" t="s">
        <v>4</v>
      </c>
      <c r="E19" s="26" t="s">
        <v>6</v>
      </c>
      <c r="F19" s="26" t="s">
        <v>6</v>
      </c>
      <c r="G19" s="22" t="s">
        <v>6</v>
      </c>
      <c r="H19" s="22" t="s">
        <v>6</v>
      </c>
      <c r="I19" s="22" t="s">
        <v>6</v>
      </c>
      <c r="J19" s="38"/>
      <c r="K19" s="28"/>
      <c r="L19" s="28"/>
      <c r="M19" s="28"/>
      <c r="N19" s="28"/>
      <c r="O19" s="33"/>
    </row>
    <row r="20" spans="1:15" s="24" customFormat="1" ht="41.45" customHeight="1">
      <c r="A20" s="15">
        <v>1</v>
      </c>
      <c r="B20" s="17" t="s">
        <v>32</v>
      </c>
      <c r="C20" s="15" t="s">
        <v>25</v>
      </c>
      <c r="D20" s="15">
        <v>54</v>
      </c>
      <c r="E20" s="15">
        <v>15465</v>
      </c>
      <c r="F20" s="16">
        <v>15015</v>
      </c>
      <c r="G20" s="27">
        <v>15390</v>
      </c>
      <c r="H20" s="22"/>
      <c r="I20" s="22"/>
      <c r="J20" s="22">
        <f t="shared" ref="J20" si="0">AVERAGE(E20:I20)</f>
        <v>15290</v>
      </c>
      <c r="K20" s="23">
        <f t="shared" ref="K20" si="1">COUNT(E20:I20)</f>
        <v>3</v>
      </c>
      <c r="L20" s="23">
        <f t="shared" ref="L20" si="2">STDEV(E20:I20)</f>
        <v>241.09126902482387</v>
      </c>
      <c r="M20" s="23">
        <f t="shared" ref="M20" si="3">L20/J20*100</f>
        <v>1.5767905102996984</v>
      </c>
      <c r="N20" s="23" t="str">
        <f t="shared" ref="N20" si="4">IF(M20&lt;33,"ОДНОРОДНЫЕ","НЕОДНОРОДНЫЕ")</f>
        <v>ОДНОРОДНЫЕ</v>
      </c>
      <c r="O20" s="22">
        <f t="shared" ref="O20" si="5">D20*J20</f>
        <v>825660</v>
      </c>
    </row>
    <row r="21" spans="1:15" s="20" customFormat="1">
      <c r="A21" s="19"/>
      <c r="B21" s="19"/>
      <c r="C21" s="19"/>
      <c r="D21" s="19"/>
      <c r="E21" s="4"/>
      <c r="F21" s="4"/>
      <c r="G21" s="4"/>
      <c r="H21" s="4"/>
      <c r="I21" s="4"/>
      <c r="J21" s="4"/>
      <c r="K21" s="19"/>
      <c r="L21" s="19"/>
      <c r="M21" s="19"/>
      <c r="N21" s="19"/>
      <c r="O21" s="4"/>
    </row>
    <row r="22" spans="1:15" s="8" customFormat="1" ht="14.45" customHeight="1">
      <c r="A22" s="32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s="8" customFormat="1" ht="30" customHeight="1">
      <c r="A23" s="32" t="s">
        <v>24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s="8" customForma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s="12" customFormat="1" ht="30.6" customHeight="1">
      <c r="A25" s="30" t="s">
        <v>27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</sheetData>
  <mergeCells count="17">
    <mergeCell ref="L12:M12"/>
    <mergeCell ref="B14:N14"/>
    <mergeCell ref="A22:O22"/>
    <mergeCell ref="A23:O23"/>
    <mergeCell ref="A24:O2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5:O25"/>
  </mergeCells>
  <conditionalFormatting sqref="N20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70866141732283472" right="0.19685039370078741" top="0.35433070866141736" bottom="0.35433070866141736" header="0.11811023622047245" footer="0.11811023622047245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2021-07-12T06:00:00Z</dcterms:modified>
</cp:coreProperties>
</file>