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0" i="1"/>
  <c r="K20"/>
  <c r="J20"/>
  <c r="M20" l="1"/>
  <c r="N20" s="1"/>
  <c r="O20"/>
  <c r="C17" l="1"/>
</calcChain>
</file>

<file path=xl/sharedStrings.xml><?xml version="1.0" encoding="utf-8"?>
<sst xmlns="http://schemas.openxmlformats.org/spreadsheetml/2006/main" count="41" uniqueCount="37">
  <si>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</si>
  <si>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</si>
  <si>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</si>
  <si>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</si>
  <si>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</si>
  <si>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</si>
  <si>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</si>
  <si>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</si>
  <si>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</si>
  <si>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</si>
  <si>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</si>
  <si>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</si>
  <si>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</si>
  <si>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</si>
  <si>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</si>
  <si>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</si>
  <si>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</si>
  <si>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</si>
  <si>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</si>
  <si>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</si>
  <si>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</si>
  <si>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</si>
  <si>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</si>
  <si>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</si>
  <si>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</si>
  <si>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</si>
  <si>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КП вх.185 от 20.01.2021</t>
  </si>
  <si>
    <t>КП вх.410/1 от 29.01.2021</t>
  </si>
  <si>
    <t>Приложение № 4</t>
  </si>
  <si>
    <t>№ 183-21н</t>
  </si>
  <si>
    <t>к Извещению о проведении закупки на поставку медицинского оборудования (оптика жесткая со стеклянными линзами)</t>
  </si>
  <si>
    <t xml:space="preserve"> путем запроса котировок в электронной форме, участниками которого </t>
  </si>
  <si>
    <t>могут являться только субъекты малого и среднего предпринимательства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</si>
  <si>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</si>
  <si>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Медицинское оборудование (Оптика жесткая со стеклянными линзами)</t>
  </si>
  <si>
    <t>Исходя из имеющегося у Заказчика объёма финансового обеспечения для осуществления закупки НМЦД устанавливается в размере  300 000,00 триста тысяч) рублей.</t>
  </si>
  <si>
    <t>КП вх.2823/1 от 30.06.2021</t>
  </si>
</sst>
</file>

<file path=xl/styles.xml><?xml version="1.0" encoding="utf-8"?>
<styleSheet xmlns="http://schemas.openxmlformats.org/spreadsheetml/2006/main">
  <numFmts count="1">
    <numFmt numFmtId="164" formatCode="#,##0.00_р_.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tabSelected="1" zoomScale="85" zoomScaleNormal="85" zoomScalePageLayoutView="70" workbookViewId="0">
      <selection activeCell="A22" sqref="A22:O22"/>
    </sheetView>
  </sheetViews>
  <sheetFormatPr defaultColWidth="9.109375" defaultRowHeight="14.4"/>
  <cols>
    <col min="1" max="1" width="9.109375" style="2"/>
    <col min="2" max="2" width="27.33203125" style="2" customWidth="1"/>
    <col min="3" max="4" width="9.109375" style="2"/>
    <col min="5" max="5" width="14.88671875" style="3" customWidth="1"/>
    <col min="6" max="7" width="14.6640625" style="3" customWidth="1"/>
    <col min="8" max="8" width="14.6640625" style="3" hidden="1" customWidth="1"/>
    <col min="9" max="9" width="14.44140625" style="3" hidden="1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>
      <c r="O1" s="14" t="s">
        <v>28</v>
      </c>
    </row>
    <row r="2" spans="1:15">
      <c r="A2" s="11"/>
      <c r="B2" s="11"/>
      <c r="C2" s="11"/>
      <c r="D2" s="11"/>
      <c r="K2" s="11"/>
      <c r="L2" s="11"/>
      <c r="M2" s="11"/>
      <c r="N2" s="11"/>
      <c r="O2" s="14" t="s">
        <v>30</v>
      </c>
    </row>
    <row r="3" spans="1:15">
      <c r="A3" s="11"/>
      <c r="B3" s="11"/>
      <c r="C3" s="11"/>
      <c r="D3" s="11"/>
      <c r="K3" s="11"/>
      <c r="L3" s="11"/>
      <c r="M3" s="11"/>
      <c r="N3" s="11"/>
      <c r="O3" s="14" t="s">
        <v>31</v>
      </c>
    </row>
    <row r="4" spans="1:15">
      <c r="A4" s="13"/>
      <c r="B4" s="13"/>
      <c r="C4" s="13"/>
      <c r="D4" s="13"/>
      <c r="K4" s="13"/>
      <c r="L4" s="13"/>
      <c r="M4" s="13"/>
      <c r="N4" s="13"/>
      <c r="O4" s="14" t="s">
        <v>32</v>
      </c>
    </row>
    <row r="5" spans="1:15">
      <c r="A5" s="11"/>
      <c r="B5" s="11"/>
      <c r="C5" s="11"/>
      <c r="D5" s="11"/>
      <c r="K5" s="11"/>
      <c r="L5" s="11"/>
      <c r="M5" s="11"/>
      <c r="N5" s="11"/>
      <c r="O5" s="14" t="s">
        <v>29</v>
      </c>
    </row>
    <row r="6" spans="1:15">
      <c r="A6" s="11"/>
      <c r="B6" s="11"/>
      <c r="C6" s="11"/>
      <c r="D6" s="11"/>
      <c r="K6" s="11"/>
      <c r="L6" s="11"/>
      <c r="M6" s="11"/>
      <c r="N6" s="11"/>
    </row>
    <row r="7" spans="1:15">
      <c r="A7" s="11"/>
      <c r="B7" s="11"/>
      <c r="C7" s="11"/>
      <c r="D7" s="11"/>
      <c r="K7" s="11"/>
      <c r="L7" s="11"/>
      <c r="M7" s="11"/>
      <c r="N7" s="11"/>
    </row>
    <row r="8" spans="1:15" s="8" customFormat="1">
      <c r="A8" s="6"/>
      <c r="B8" s="6"/>
      <c r="C8" s="6"/>
      <c r="D8" s="6"/>
      <c r="E8" s="7"/>
      <c r="F8" s="7"/>
      <c r="G8" s="7"/>
      <c r="H8" s="7"/>
      <c r="I8" s="7"/>
      <c r="J8" s="7"/>
      <c r="K8" s="6"/>
      <c r="L8" s="6"/>
      <c r="M8" s="6"/>
      <c r="N8" s="6"/>
      <c r="O8" s="9" t="s">
        <v>16</v>
      </c>
    </row>
    <row r="9" spans="1:15" s="15" customFormat="1" ht="13.8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10" t="s">
        <v>21</v>
      </c>
    </row>
    <row r="10" spans="1:15" s="15" customFormat="1" ht="13.8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10" t="s">
        <v>17</v>
      </c>
    </row>
    <row r="11" spans="1:15" s="15" customFormat="1" ht="13.8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4"/>
    </row>
    <row r="12" spans="1:15" s="15" customFormat="1" ht="28.8" customHeight="1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24" t="s">
        <v>20</v>
      </c>
      <c r="M12" s="24"/>
      <c r="N12" s="12"/>
      <c r="O12" s="4" t="s">
        <v>18</v>
      </c>
    </row>
    <row r="13" spans="1:15" s="15" customFormat="1" ht="18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2"/>
      <c r="M13" s="12"/>
      <c r="N13" s="12"/>
      <c r="O13" s="5"/>
    </row>
    <row r="14" spans="1:15" s="15" customFormat="1" ht="18">
      <c r="A14" s="12"/>
      <c r="B14" s="24" t="s">
        <v>19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5"/>
    </row>
    <row r="15" spans="1:15" s="15" customFormat="1" ht="13.8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s="15" customFormat="1" ht="13.8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5" s="19" customFormat="1" ht="55.8" customHeight="1">
      <c r="A17" s="26" t="s">
        <v>14</v>
      </c>
      <c r="B17" s="27"/>
      <c r="C17" s="28">
        <f>SUMIF(O20:O20,"&gt;0")</f>
        <v>308000</v>
      </c>
      <c r="D17" s="27"/>
      <c r="E17" s="16" t="s">
        <v>26</v>
      </c>
      <c r="F17" s="16" t="s">
        <v>27</v>
      </c>
      <c r="G17" s="16" t="s">
        <v>36</v>
      </c>
      <c r="H17" s="16"/>
      <c r="I17" s="17"/>
      <c r="J17" s="17"/>
      <c r="K17" s="18"/>
      <c r="L17" s="18"/>
      <c r="M17" s="18"/>
      <c r="N17" s="18"/>
      <c r="O17" s="17"/>
    </row>
    <row r="18" spans="1:15" s="19" customFormat="1" ht="30" customHeight="1">
      <c r="A18" s="31" t="s">
        <v>0</v>
      </c>
      <c r="B18" s="31" t="s">
        <v>1</v>
      </c>
      <c r="C18" s="31" t="s">
        <v>2</v>
      </c>
      <c r="D18" s="31"/>
      <c r="E18" s="17" t="s">
        <v>5</v>
      </c>
      <c r="F18" s="17" t="s">
        <v>7</v>
      </c>
      <c r="G18" s="17" t="s">
        <v>8</v>
      </c>
      <c r="H18" s="17" t="s">
        <v>22</v>
      </c>
      <c r="I18" s="17" t="s">
        <v>23</v>
      </c>
      <c r="J18" s="29" t="s">
        <v>15</v>
      </c>
      <c r="K18" s="31" t="s">
        <v>11</v>
      </c>
      <c r="L18" s="31" t="s">
        <v>12</v>
      </c>
      <c r="M18" s="31" t="s">
        <v>13</v>
      </c>
      <c r="N18" s="31" t="s">
        <v>9</v>
      </c>
      <c r="O18" s="25" t="s">
        <v>10</v>
      </c>
    </row>
    <row r="19" spans="1:15" s="19" customFormat="1" ht="13.2">
      <c r="A19" s="31"/>
      <c r="B19" s="31"/>
      <c r="C19" s="18" t="s">
        <v>3</v>
      </c>
      <c r="D19" s="18" t="s">
        <v>4</v>
      </c>
      <c r="E19" s="17" t="s">
        <v>6</v>
      </c>
      <c r="F19" s="17" t="s">
        <v>6</v>
      </c>
      <c r="G19" s="17" t="s">
        <v>6</v>
      </c>
      <c r="H19" s="17" t="s">
        <v>6</v>
      </c>
      <c r="I19" s="17" t="s">
        <v>6</v>
      </c>
      <c r="J19" s="30"/>
      <c r="K19" s="31"/>
      <c r="L19" s="31"/>
      <c r="M19" s="31"/>
      <c r="N19" s="31"/>
      <c r="O19" s="25"/>
    </row>
    <row r="20" spans="1:15" s="19" customFormat="1" ht="49.2" customHeight="1">
      <c r="A20" s="18">
        <v>1</v>
      </c>
      <c r="B20" s="20" t="s">
        <v>34</v>
      </c>
      <c r="C20" s="18" t="s">
        <v>25</v>
      </c>
      <c r="D20" s="21">
        <v>1</v>
      </c>
      <c r="E20" s="17">
        <v>300000</v>
      </c>
      <c r="F20" s="17">
        <v>309000</v>
      </c>
      <c r="G20" s="17">
        <v>315000</v>
      </c>
      <c r="H20" s="17"/>
      <c r="I20" s="17"/>
      <c r="J20" s="17">
        <f t="shared" ref="J20" si="0">AVERAGE(E20:I20)</f>
        <v>308000</v>
      </c>
      <c r="K20" s="18">
        <f t="shared" ref="K20" si="1">COUNT(E20:I20)</f>
        <v>3</v>
      </c>
      <c r="L20" s="18">
        <f t="shared" ref="L20" si="2">STDEV(E20:I20)</f>
        <v>7549.83443527075</v>
      </c>
      <c r="M20" s="18">
        <f t="shared" ref="M20" si="3">L20/J20*100</f>
        <v>2.4512449465164772</v>
      </c>
      <c r="N20" s="18" t="str">
        <f t="shared" ref="N20" si="4">IF(M20&lt;33,"ОДНОРОДНЫЕ","НЕОДНОРОДНЫЕ")</f>
        <v>ОДНОРОДНЫЕ</v>
      </c>
      <c r="O20" s="17">
        <f t="shared" ref="O20" si="5">D20*J20</f>
        <v>308000</v>
      </c>
    </row>
    <row r="21" spans="1:15" s="23" customFormat="1" ht="13.2">
      <c r="A21" s="19"/>
      <c r="B21" s="19"/>
      <c r="C21" s="19"/>
      <c r="D21" s="19"/>
      <c r="E21" s="22"/>
      <c r="F21" s="22"/>
      <c r="G21" s="22"/>
      <c r="H21" s="22"/>
      <c r="I21" s="22"/>
      <c r="J21" s="22"/>
      <c r="K21" s="19"/>
      <c r="L21" s="19"/>
      <c r="M21" s="19"/>
      <c r="N21" s="19"/>
      <c r="O21" s="22"/>
    </row>
    <row r="22" spans="1:15" s="23" customFormat="1" ht="33" customHeight="1">
      <c r="A22" s="32" t="s">
        <v>33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1:15" s="23" customFormat="1" ht="33" customHeight="1">
      <c r="A23" s="32" t="s">
        <v>24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s="23" customFormat="1" ht="13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</row>
    <row r="25" spans="1:15" s="34" customFormat="1" ht="18" customHeight="1">
      <c r="A25" s="33" t="s">
        <v>35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</sheetData>
  <mergeCells count="17">
    <mergeCell ref="C18:D18"/>
    <mergeCell ref="A25:O25"/>
    <mergeCell ref="L12:M12"/>
    <mergeCell ref="B14:N14"/>
    <mergeCell ref="A22:O22"/>
    <mergeCell ref="A23:O23"/>
    <mergeCell ref="A24:O24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</mergeCells>
  <conditionalFormatting sqref="N20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2021-07-01T03:44:00Z</dcterms:modified>
</cp:coreProperties>
</file>