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L22" i="1"/>
  <c r="K22" i="1"/>
  <c r="L20" i="1"/>
  <c r="K20" i="1"/>
  <c r="J23" i="1"/>
  <c r="M23" i="1" s="1"/>
  <c r="N23" i="1" s="1"/>
  <c r="J22" i="1"/>
  <c r="O22" i="1" s="1"/>
  <c r="J20" i="1"/>
  <c r="L24" i="1"/>
  <c r="J24" i="1"/>
  <c r="O24" i="1" s="1"/>
  <c r="K24" i="1"/>
  <c r="M24" i="1" l="1"/>
  <c r="M20" i="1"/>
  <c r="N20" i="1" s="1"/>
  <c r="M22" i="1"/>
  <c r="N22" i="1" s="1"/>
  <c r="O23" i="1"/>
  <c r="O20" i="1"/>
  <c r="N24" i="1"/>
  <c r="J21" i="1" l="1"/>
  <c r="O21" i="1" s="1"/>
  <c r="C17" i="1" s="1"/>
  <c r="K21" i="1"/>
  <c r="L21" i="1"/>
  <c r="M21" i="1" l="1"/>
  <c r="N21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<sst xmlns="http://schemas.openxmlformats.org/spreadsheetml/2006/main" count="42" uniqueCount="38">
  <si>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</si>
  <si>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</si>
  <si>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</si>
  <si>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</si>
  <si>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</si>
  <si>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</si>
  <si>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</si>
  <si>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</si>
  <si>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</si>
  <si>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</si>
  <si>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</si>
  <si>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</si>
  <si>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</si>
  <si>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</si>
  <si>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</si>
  <si>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</si>
  <si>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</si>
  <si>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</si>
  <si>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</si>
  <si>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</si>
  <si>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</si>
  <si>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</si>
  <si>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</si>
  <si>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</si>
  <si>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</si>
  <si>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</t>
  </si>
  <si>
    <t>стоматологическое медицинское оборудование 125 ед.</t>
  </si>
  <si>
    <t>КП вх.5199 от 03.12.2021</t>
  </si>
  <si>
    <t>КП вх.5548 от 22.12.2021</t>
  </si>
  <si>
    <t>КП вх.5542 от 22.12.2021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</si>
  <si>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</si>
  <si>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Начальная (максимальная) цена договора устанавливается в размере 578 385,25 (пятьсот семьесят восемь тысяч триста восемьдесят пять) рублей 25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</si>
  <si>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</si>
  <si>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</si>
  <si>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</si>
  <si>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</si>
  <si>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369-21н</t>
  </si>
  <si>
    <t>на оказание услуг на оказание услуг по техническому обслуживанию стоматологического оборудования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</si>
</sst>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P34" sqref="P3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39" t="s">
        <v>32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39" t="s">
        <v>33</v>
      </c>
    </row>
    <row r="3" spans="1:15" x14ac:dyDescent="0.25">
      <c r="A3" s="26"/>
      <c r="B3" s="26"/>
      <c r="C3" s="26"/>
      <c r="D3" s="26"/>
      <c r="K3" s="26"/>
      <c r="L3" s="26"/>
      <c r="M3" s="26"/>
      <c r="N3" s="26"/>
      <c r="O3" s="39" t="s">
        <v>37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39" t="s">
        <v>34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39" t="s">
        <v>35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39" t="s">
        <v>36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29" t="s">
        <v>20</v>
      </c>
      <c r="M12" s="29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0" t="s">
        <v>19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"/>
    </row>
    <row r="15" spans="1:15" hidden="1" x14ac:dyDescent="0.25"/>
    <row r="17" spans="1:15" s="8" customFormat="1" ht="28.5" customHeight="1" x14ac:dyDescent="0.25">
      <c r="A17" s="33" t="s">
        <v>14</v>
      </c>
      <c r="B17" s="34"/>
      <c r="C17" s="35">
        <f>SUMIF(O20:O24,"&gt;0")</f>
        <v>578385.28</v>
      </c>
      <c r="D17" s="34"/>
      <c r="E17" s="15" t="s">
        <v>27</v>
      </c>
      <c r="F17" s="15" t="s">
        <v>28</v>
      </c>
      <c r="G17" s="15" t="s">
        <v>29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8" t="s">
        <v>0</v>
      </c>
      <c r="B18" s="28" t="s">
        <v>1</v>
      </c>
      <c r="C18" s="28" t="s">
        <v>2</v>
      </c>
      <c r="D18" s="28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6" t="s">
        <v>15</v>
      </c>
      <c r="K18" s="28" t="s">
        <v>11</v>
      </c>
      <c r="L18" s="28" t="s">
        <v>12</v>
      </c>
      <c r="M18" s="28" t="s">
        <v>13</v>
      </c>
      <c r="N18" s="28" t="s">
        <v>9</v>
      </c>
      <c r="O18" s="32" t="s">
        <v>10</v>
      </c>
    </row>
    <row r="19" spans="1:15" s="8" customFormat="1" ht="30" x14ac:dyDescent="0.25">
      <c r="A19" s="28"/>
      <c r="B19" s="28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7"/>
      <c r="K19" s="28"/>
      <c r="L19" s="28"/>
      <c r="M19" s="28"/>
      <c r="N19" s="28"/>
      <c r="O19" s="32"/>
    </row>
    <row r="20" spans="1:15" s="8" customFormat="1" ht="45.6" customHeight="1" x14ac:dyDescent="0.25">
      <c r="A20" s="17">
        <v>1</v>
      </c>
      <c r="B20" s="21" t="s">
        <v>26</v>
      </c>
      <c r="C20" s="21" t="s">
        <v>25</v>
      </c>
      <c r="D20" s="25">
        <v>12</v>
      </c>
      <c r="E20" s="19">
        <v>38857.32</v>
      </c>
      <c r="F20" s="19">
        <v>54159</v>
      </c>
      <c r="G20" s="19">
        <v>51580</v>
      </c>
      <c r="H20" s="16"/>
      <c r="I20" s="16"/>
      <c r="J20" s="16">
        <f t="shared" ref="J20:J23" si="0">AVERAGE(E20:I20)</f>
        <v>48198.773333333338</v>
      </c>
      <c r="K20" s="17">
        <f t="shared" ref="K20:K23" si="1">COUNT(E20:I20)</f>
        <v>3</v>
      </c>
      <c r="L20" s="17">
        <f t="shared" ref="L20:L23" si="2">STDEV(E20:I20)</f>
        <v>8192.0615863244966</v>
      </c>
      <c r="M20" s="17">
        <f t="shared" ref="M20:M23" si="3">L20/J20*100</f>
        <v>16.996410945294794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578385.28</v>
      </c>
    </row>
    <row r="21" spans="1:15" s="8" customFormat="1" ht="14.45" hidden="1" x14ac:dyDescent="0.3">
      <c r="A21" s="17">
        <v>2</v>
      </c>
      <c r="B21" s="21"/>
      <c r="C21" s="21"/>
      <c r="D21" s="25"/>
      <c r="E21" s="19"/>
      <c r="F21" s="19"/>
      <c r="G21" s="19"/>
      <c r="H21" s="16"/>
      <c r="I21" s="16"/>
      <c r="J21" s="16" t="e">
        <f t="shared" si="0"/>
        <v>#DIV/0!</v>
      </c>
      <c r="K21" s="17">
        <f t="shared" si="1"/>
        <v>0</v>
      </c>
      <c r="L21" s="17" t="e">
        <f t="shared" si="2"/>
        <v>#DIV/0!</v>
      </c>
      <c r="M21" s="17" t="e">
        <f t="shared" si="3"/>
        <v>#DIV/0!</v>
      </c>
      <c r="N21" s="17" t="e">
        <f t="shared" si="4"/>
        <v>#DIV/0!</v>
      </c>
      <c r="O21" s="16" t="e">
        <f t="shared" si="5"/>
        <v>#DIV/0!</v>
      </c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7" customFormat="1" ht="33.6" customHeight="1" x14ac:dyDescent="0.25">
      <c r="A26" s="31" t="s">
        <v>30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s="27" customFormat="1" ht="33.6" customHeight="1" x14ac:dyDescent="0.25">
      <c r="A27" s="31" t="s">
        <v>24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s="10" customForma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s="23" customFormat="1" ht="15" customHeight="1" x14ac:dyDescent="0.25">
      <c r="A29" s="38" t="s">
        <v>31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</sheetData>
  <mergeCells count="17">
    <mergeCell ref="A18:A19"/>
    <mergeCell ref="B18:B19"/>
    <mergeCell ref="C18:D18"/>
    <mergeCell ref="A29:O29"/>
    <mergeCell ref="L12:M12"/>
    <mergeCell ref="B14:N14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2021-12-29T10:35:50Z</dcterms:modified>
</cp:coreProperties>
</file>