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0" yWindow="0" windowWidth="11070" windowHeight="933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21" i="1" l="1"/>
  <c r="F21" i="1"/>
  <c r="E21" i="1"/>
  <c r="L23" i="1"/>
  <c r="K23" i="1"/>
  <c r="L22" i="1"/>
  <c r="K22" i="1"/>
  <c r="L20" i="1"/>
  <c r="K20" i="1"/>
  <c r="J23" i="1"/>
  <c r="J22" i="1"/>
  <c r="O22" i="1" s="1"/>
  <c r="J20" i="1"/>
  <c r="L24" i="1"/>
  <c r="J24" i="1"/>
  <c r="O24" i="1" s="1"/>
  <c r="K24" i="1"/>
  <c r="M24" i="1" l="1"/>
  <c r="J21" i="1"/>
  <c r="O21" i="1" s="1"/>
  <c r="K21" i="1"/>
  <c r="L21" i="1"/>
  <c r="M23" i="1"/>
  <c r="N23" i="1" s="1"/>
  <c r="M20" i="1"/>
  <c r="N20" i="1" s="1"/>
  <c r="M22" i="1"/>
  <c r="N22" i="1" s="1"/>
  <c r="O23" i="1"/>
  <c r="O20" i="1"/>
  <c r="N24" i="1"/>
  <c r="M21" i="1" l="1"/>
  <c r="N21" i="1" s="1"/>
  <c r="C17" i="1"/>
</calcChain>
</file>

<file path=xl/sharedStrings.xml><?xml version="1.0" encoding="utf-8"?>
<sst xmlns="http://schemas.openxmlformats.org/spreadsheetml/2006/main" count="43" uniqueCount="39">
  <si>
    <t>№ п/п</t>
  </si>
  <si>
    <t>Наименование товара, работ, услуг</t>
  </si>
  <si>
    <t>Объем</t>
  </si>
  <si>
    <t>Ед.изм.</t>
  </si>
  <si>
    <t>Кол-во</t>
  </si>
  <si>
    <t>Источник №1</t>
  </si>
  <si>
    <t>Цена за ед.изм.</t>
  </si>
  <si>
    <t>Источник №2</t>
  </si>
  <si>
    <t>Источник №3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</si>
  <si>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</si>
  <si>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</si>
  <si>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</si>
  <si>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</si>
  <si>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</si>
  <si>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</si>
  <si>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</si>
  <si>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</si>
  <si>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</si>
  <si>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</si>
  <si>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</si>
  <si>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</si>
  <si>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</si>
  <si>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>Источник №4</t>
  </si>
  <si>
    <t>Источник №5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</si>
  <si>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</si>
  <si>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техническое обслуживание рентгенологического оборудования</t>
  </si>
  <si>
    <t>мес</t>
  </si>
  <si>
    <t>КП вх.4663 от 03.11.2021</t>
  </si>
  <si>
    <t>КП вх.4664 от 03.11.2021</t>
  </si>
  <si>
    <t>КП вх.5476 от 17.12.2021</t>
  </si>
  <si>
    <t>ИТОГО: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</si>
  <si>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</si>
  <si>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Исходя из имеющегося у Заказчика объёма финансового обеспечения для осуществления закупки НМЦД устанавливается в размере  965 373,12 (девятьсот шестьдесят пять тысяч триста семьдесят три) рубля 12 копеек.</t>
  </si>
  <si>
    <t>Приложение № 4</t>
  </si>
  <si>
    <t>к Извещению о проведении закупки</t>
  </si>
  <si>
    <t>в электронной форме, участниками которого могут являться</t>
  </si>
  <si>
    <t>только субъекты малого и среднего предпринимательства</t>
  </si>
  <si>
    <t>№ 360-21н</t>
  </si>
  <si>
    <t>на оказание услуг по техническому обслуживанию рентгеновского оборудования путем запроса котировок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</si>
</sst>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64" fontId="0" fillId="0" borderId="0" xfId="0" applyNumberFormat="1" applyFill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164" fontId="2" fillId="0" borderId="0" xfId="0" applyNumberFormat="1" applyFont="1" applyFill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164" fontId="0" fillId="0" borderId="0" xfId="0" applyNumberFormat="1" applyFont="1" applyFill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indent="15"/>
    </xf>
    <xf numFmtId="0" fontId="3" fillId="0" borderId="0" xfId="0" applyFont="1" applyAlignment="1">
      <alignment horizontal="right"/>
    </xf>
    <xf numFmtId="164" fontId="0" fillId="0" borderId="1" xfId="0" applyNumberFormat="1" applyFill="1" applyBorder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164" fontId="0" fillId="2" borderId="1" xfId="0" applyNumberFormat="1" applyFill="1" applyBorder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right"/>
    </xf>
    <xf numFmtId="0" fontId="0" fillId="0" borderId="1" xfId="0" applyFont="1" applyFill="1" applyBorder="1" applyAlignment="1">
      <alignment horizontal="right" vertical="center"/>
    </xf>
    <xf numFmtId="1" fontId="0" fillId="0" borderId="1" xfId="0" applyNumberFormat="1" applyFont="1" applyFill="1" applyBorder="1" applyAlignment="1">
      <alignment horizontal="right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164" fontId="0" fillId="0" borderId="2" xfId="0" applyNumberFormat="1" applyFont="1" applyFill="1" applyBorder="1" applyAlignment="1">
      <alignment horizontal="center" vertical="center" wrapText="1"/>
    </xf>
    <xf numFmtId="164" fontId="0" fillId="0" borderId="4" xfId="0" applyNumberFormat="1" applyFont="1" applyFill="1" applyBorder="1" applyAlignment="1">
      <alignment horizontal="center" vertical="center" wrapText="1"/>
    </xf>
    <xf numFmtId="164" fontId="0" fillId="0" borderId="5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4" fillId="0" borderId="0" xfId="0" applyFont="1" applyAlignment="1">
      <alignment horizontal="right" vertical="center"/>
    </xf>
  </cellXfs>
  <cellStyles count="1">
    <cellStyle name="Обычный" xfId="0" builtinId="0"/>
  </cellStyles>
  <dxfs count="1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9"/>
  <sheetViews>
    <sheetView tabSelected="1" zoomScale="85" zoomScaleNormal="85" zoomScalePageLayoutView="70" workbookViewId="0">
      <selection activeCell="R12" sqref="R12"/>
    </sheetView>
  </sheetViews>
  <sheetFormatPr defaultRowHeight="15" x14ac:dyDescent="0.25"/>
  <cols>
    <col min="1" max="1" width="9.140625" style="2"/>
    <col min="2" max="2" width="27.28515625" style="2" customWidth="1"/>
    <col min="3" max="4" width="9.140625" style="2"/>
    <col min="5" max="5" width="14.85546875" style="3" customWidth="1"/>
    <col min="6" max="7" width="14.7109375" style="3" customWidth="1"/>
    <col min="8" max="8" width="14.7109375" style="3" hidden="1" customWidth="1"/>
    <col min="9" max="9" width="14.42578125" style="3" hidden="1" customWidth="1"/>
    <col min="10" max="10" width="13.7109375" style="3" customWidth="1"/>
    <col min="11" max="11" width="9.42578125" style="2" customWidth="1"/>
    <col min="12" max="12" width="12.5703125" style="2" customWidth="1"/>
    <col min="13" max="13" width="10.28515625" style="2" customWidth="1"/>
    <col min="14" max="14" width="14.28515625" style="2" customWidth="1"/>
    <col min="15" max="15" width="13.28515625" style="3" customWidth="1"/>
    <col min="16" max="16384" width="9.140625" style="1"/>
  </cols>
  <sheetData>
    <row r="1" spans="1:15" x14ac:dyDescent="0.25">
      <c r="O1" s="39" t="s">
        <v>33</v>
      </c>
    </row>
    <row r="2" spans="1:15" x14ac:dyDescent="0.25">
      <c r="A2" s="26"/>
      <c r="B2" s="26"/>
      <c r="C2" s="26"/>
      <c r="D2" s="26"/>
      <c r="K2" s="26"/>
      <c r="L2" s="26"/>
      <c r="M2" s="26"/>
      <c r="N2" s="26"/>
      <c r="O2" s="39" t="s">
        <v>34</v>
      </c>
    </row>
    <row r="3" spans="1:15" ht="14.25" customHeight="1" x14ac:dyDescent="0.25">
      <c r="A3" s="18"/>
      <c r="B3" s="18"/>
      <c r="C3" s="18"/>
      <c r="D3" s="18"/>
      <c r="K3" s="18"/>
      <c r="L3" s="18"/>
      <c r="M3" s="18"/>
      <c r="N3" s="18"/>
      <c r="O3" s="39" t="s">
        <v>38</v>
      </c>
    </row>
    <row r="4" spans="1:15" ht="14.45" customHeight="1" x14ac:dyDescent="0.25">
      <c r="A4" s="18"/>
      <c r="B4" s="18"/>
      <c r="C4" s="18"/>
      <c r="D4" s="18"/>
      <c r="K4" s="18"/>
      <c r="L4" s="18"/>
      <c r="M4" s="18"/>
      <c r="N4" s="18"/>
      <c r="O4" s="39" t="s">
        <v>35</v>
      </c>
    </row>
    <row r="5" spans="1:15" ht="14.45" customHeight="1" x14ac:dyDescent="0.25">
      <c r="A5" s="18"/>
      <c r="B5" s="18"/>
      <c r="C5" s="18"/>
      <c r="D5" s="18"/>
      <c r="K5" s="18"/>
      <c r="L5" s="18"/>
      <c r="M5" s="18"/>
      <c r="N5" s="18"/>
      <c r="O5" s="39" t="s">
        <v>36</v>
      </c>
    </row>
    <row r="6" spans="1:15" ht="14.45" customHeight="1" x14ac:dyDescent="0.25">
      <c r="A6" s="18"/>
      <c r="B6" s="18"/>
      <c r="C6" s="18"/>
      <c r="D6" s="18"/>
      <c r="K6" s="18"/>
      <c r="L6" s="18"/>
      <c r="M6" s="18"/>
      <c r="N6" s="18"/>
      <c r="O6" s="39" t="s">
        <v>37</v>
      </c>
    </row>
    <row r="7" spans="1:15" x14ac:dyDescent="0.25">
      <c r="A7" s="18"/>
      <c r="B7" s="18"/>
      <c r="C7" s="18"/>
      <c r="D7" s="18"/>
      <c r="K7" s="18"/>
      <c r="L7" s="18"/>
      <c r="M7" s="18"/>
      <c r="N7" s="18"/>
    </row>
    <row r="8" spans="1:15" s="10" customFormat="1" x14ac:dyDescent="0.25">
      <c r="A8" s="8"/>
      <c r="B8" s="8"/>
      <c r="C8" s="8"/>
      <c r="D8" s="8"/>
      <c r="E8" s="9"/>
      <c r="F8" s="9"/>
      <c r="G8" s="9"/>
      <c r="H8" s="9"/>
      <c r="I8" s="9"/>
      <c r="J8" s="9"/>
      <c r="K8" s="8"/>
      <c r="L8" s="8"/>
      <c r="M8" s="8"/>
      <c r="N8" s="8"/>
      <c r="O8" s="11" t="s">
        <v>16</v>
      </c>
    </row>
    <row r="9" spans="1:15" s="10" customFormat="1" x14ac:dyDescent="0.25">
      <c r="A9" s="8"/>
      <c r="B9" s="8"/>
      <c r="C9" s="8"/>
      <c r="D9" s="8"/>
      <c r="E9" s="9"/>
      <c r="F9" s="9"/>
      <c r="G9" s="9"/>
      <c r="H9" s="9"/>
      <c r="I9" s="9"/>
      <c r="J9" s="9"/>
      <c r="K9" s="8"/>
      <c r="L9" s="8"/>
      <c r="M9" s="8"/>
      <c r="N9" s="8"/>
      <c r="O9" s="12" t="s">
        <v>21</v>
      </c>
    </row>
    <row r="10" spans="1:15" s="10" customFormat="1" x14ac:dyDescent="0.25">
      <c r="A10" s="8"/>
      <c r="B10" s="8"/>
      <c r="C10" s="8"/>
      <c r="D10" s="8"/>
      <c r="E10" s="9"/>
      <c r="F10" s="9"/>
      <c r="G10" s="9"/>
      <c r="H10" s="9"/>
      <c r="I10" s="9"/>
      <c r="J10" s="9"/>
      <c r="K10" s="8"/>
      <c r="L10" s="8"/>
      <c r="M10" s="8"/>
      <c r="N10" s="8"/>
      <c r="O10" s="12" t="s">
        <v>17</v>
      </c>
    </row>
    <row r="11" spans="1:15" s="10" customFormat="1" ht="14.45" x14ac:dyDescent="0.3">
      <c r="A11" s="8"/>
      <c r="B11" s="8"/>
      <c r="C11" s="8"/>
      <c r="D11" s="8"/>
      <c r="E11" s="9"/>
      <c r="F11" s="9"/>
      <c r="G11" s="9"/>
      <c r="H11" s="9"/>
      <c r="I11" s="9"/>
      <c r="J11" s="9"/>
      <c r="K11" s="8"/>
      <c r="L11" s="8"/>
      <c r="M11" s="8"/>
      <c r="N11" s="8"/>
      <c r="O11" s="9"/>
    </row>
    <row r="12" spans="1:15" s="10" customFormat="1" ht="28.9" customHeight="1" x14ac:dyDescent="0.25">
      <c r="A12" s="8"/>
      <c r="B12" s="8"/>
      <c r="C12" s="8"/>
      <c r="D12" s="8"/>
      <c r="E12" s="9"/>
      <c r="F12" s="9"/>
      <c r="G12" s="9"/>
      <c r="H12" s="9"/>
      <c r="I12" s="9"/>
      <c r="J12" s="9"/>
      <c r="K12" s="8"/>
      <c r="L12" s="28" t="s">
        <v>20</v>
      </c>
      <c r="M12" s="28"/>
      <c r="N12" s="8"/>
      <c r="O12" s="4" t="s">
        <v>18</v>
      </c>
    </row>
    <row r="13" spans="1:15" ht="18" x14ac:dyDescent="0.3">
      <c r="O13" s="5"/>
    </row>
    <row r="14" spans="1:15" ht="18.75" x14ac:dyDescent="0.25">
      <c r="B14" s="29" t="s">
        <v>19</v>
      </c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5"/>
    </row>
    <row r="15" spans="1:15" hidden="1" x14ac:dyDescent="0.25"/>
    <row r="17" spans="1:15" s="8" customFormat="1" ht="55.15" customHeight="1" x14ac:dyDescent="0.25">
      <c r="A17" s="31" t="s">
        <v>14</v>
      </c>
      <c r="B17" s="32"/>
      <c r="C17" s="33">
        <f>SUMIF(O20:O24,"&gt;0")</f>
        <v>1023015.04</v>
      </c>
      <c r="D17" s="32"/>
      <c r="E17" s="15" t="s">
        <v>27</v>
      </c>
      <c r="F17" s="15" t="s">
        <v>28</v>
      </c>
      <c r="G17" s="15" t="s">
        <v>29</v>
      </c>
      <c r="H17" s="15"/>
      <c r="I17" s="13"/>
      <c r="J17" s="6"/>
      <c r="K17" s="7"/>
      <c r="L17" s="7"/>
      <c r="M17" s="7"/>
      <c r="N17" s="7"/>
      <c r="O17" s="6"/>
    </row>
    <row r="18" spans="1:15" s="8" customFormat="1" ht="30" customHeight="1" x14ac:dyDescent="0.25">
      <c r="A18" s="36" t="s">
        <v>0</v>
      </c>
      <c r="B18" s="36" t="s">
        <v>1</v>
      </c>
      <c r="C18" s="36" t="s">
        <v>2</v>
      </c>
      <c r="D18" s="36"/>
      <c r="E18" s="6" t="s">
        <v>5</v>
      </c>
      <c r="F18" s="6" t="s">
        <v>7</v>
      </c>
      <c r="G18" s="14" t="s">
        <v>8</v>
      </c>
      <c r="H18" s="13" t="s">
        <v>22</v>
      </c>
      <c r="I18" s="13" t="s">
        <v>23</v>
      </c>
      <c r="J18" s="34" t="s">
        <v>15</v>
      </c>
      <c r="K18" s="36" t="s">
        <v>11</v>
      </c>
      <c r="L18" s="36" t="s">
        <v>12</v>
      </c>
      <c r="M18" s="36" t="s">
        <v>13</v>
      </c>
      <c r="N18" s="36" t="s">
        <v>9</v>
      </c>
      <c r="O18" s="30" t="s">
        <v>10</v>
      </c>
    </row>
    <row r="19" spans="1:15" s="8" customFormat="1" ht="30" x14ac:dyDescent="0.25">
      <c r="A19" s="36"/>
      <c r="B19" s="36"/>
      <c r="C19" s="7" t="s">
        <v>3</v>
      </c>
      <c r="D19" s="7" t="s">
        <v>4</v>
      </c>
      <c r="E19" s="6" t="s">
        <v>6</v>
      </c>
      <c r="F19" s="6" t="s">
        <v>6</v>
      </c>
      <c r="G19" s="14" t="s">
        <v>6</v>
      </c>
      <c r="H19" s="14" t="s">
        <v>6</v>
      </c>
      <c r="I19" s="6" t="s">
        <v>6</v>
      </c>
      <c r="J19" s="35"/>
      <c r="K19" s="36"/>
      <c r="L19" s="36"/>
      <c r="M19" s="36"/>
      <c r="N19" s="36"/>
      <c r="O19" s="30"/>
    </row>
    <row r="20" spans="1:15" s="8" customFormat="1" ht="45" x14ac:dyDescent="0.25">
      <c r="A20" s="17">
        <v>1</v>
      </c>
      <c r="B20" s="21" t="s">
        <v>25</v>
      </c>
      <c r="C20" s="21" t="s">
        <v>26</v>
      </c>
      <c r="D20" s="25">
        <v>12</v>
      </c>
      <c r="E20" s="19">
        <v>80447.759999999995</v>
      </c>
      <c r="F20" s="19">
        <v>85387</v>
      </c>
      <c r="G20" s="19">
        <v>89919</v>
      </c>
      <c r="H20" s="16"/>
      <c r="I20" s="16"/>
      <c r="J20" s="16">
        <f t="shared" ref="J20:J23" si="0">AVERAGE(E20:I20)</f>
        <v>85251.253333333341</v>
      </c>
      <c r="K20" s="17">
        <f t="shared" ref="K20:K23" si="1">COUNT(E20:I20)</f>
        <v>3</v>
      </c>
      <c r="L20" s="17">
        <f t="shared" ref="L20:L23" si="2">STDEV(E20:I20)</f>
        <v>4737.0789683657758</v>
      </c>
      <c r="M20" s="17">
        <f t="shared" ref="M20:M23" si="3">L20/J20*100</f>
        <v>5.5566091795081825</v>
      </c>
      <c r="N20" s="17" t="str">
        <f t="shared" ref="N20:N23" si="4">IF(M20&lt;33,"ОДНОРОДНЫЕ","НЕОДНОРОДНЫЕ")</f>
        <v>ОДНОРОДНЫЕ</v>
      </c>
      <c r="O20" s="16">
        <f t="shared" ref="O20:O23" si="5">D20*J20</f>
        <v>1023015.04</v>
      </c>
    </row>
    <row r="21" spans="1:15" s="8" customFormat="1" ht="30" x14ac:dyDescent="0.25">
      <c r="A21" s="17">
        <v>2</v>
      </c>
      <c r="B21" s="21" t="s">
        <v>30</v>
      </c>
      <c r="C21" s="21"/>
      <c r="D21" s="23"/>
      <c r="E21" s="19">
        <f>D20*E20</f>
        <v>965373.11999999988</v>
      </c>
      <c r="F21" s="19">
        <f>D20*F20</f>
        <v>1024644</v>
      </c>
      <c r="G21" s="19">
        <f>D20*G20</f>
        <v>1079028</v>
      </c>
      <c r="H21" s="16"/>
      <c r="I21" s="16"/>
      <c r="J21" s="16">
        <f t="shared" si="0"/>
        <v>1023015.04</v>
      </c>
      <c r="K21" s="17">
        <f t="shared" si="1"/>
        <v>3</v>
      </c>
      <c r="L21" s="17">
        <f t="shared" si="2"/>
        <v>56844.947620389335</v>
      </c>
      <c r="M21" s="17">
        <f t="shared" si="3"/>
        <v>5.5566091795081851</v>
      </c>
      <c r="N21" s="17" t="str">
        <f t="shared" si="4"/>
        <v>ОДНОРОДНЫЕ</v>
      </c>
      <c r="O21" s="16">
        <f t="shared" si="5"/>
        <v>0</v>
      </c>
    </row>
    <row r="22" spans="1:15" s="8" customFormat="1" ht="14.45" hidden="1" x14ac:dyDescent="0.3">
      <c r="A22" s="17">
        <v>3</v>
      </c>
      <c r="B22" s="21"/>
      <c r="C22" s="21"/>
      <c r="D22" s="24"/>
      <c r="E22" s="19"/>
      <c r="F22" s="19"/>
      <c r="G22" s="19"/>
      <c r="H22" s="16"/>
      <c r="I22" s="16"/>
      <c r="J22" s="16" t="e">
        <f t="shared" si="0"/>
        <v>#DIV/0!</v>
      </c>
      <c r="K22" s="17">
        <f t="shared" si="1"/>
        <v>0</v>
      </c>
      <c r="L22" s="17" t="e">
        <f t="shared" si="2"/>
        <v>#DIV/0!</v>
      </c>
      <c r="M22" s="17" t="e">
        <f t="shared" si="3"/>
        <v>#DIV/0!</v>
      </c>
      <c r="N22" s="17" t="e">
        <f t="shared" si="4"/>
        <v>#DIV/0!</v>
      </c>
      <c r="O22" s="16" t="e">
        <f t="shared" si="5"/>
        <v>#DIV/0!</v>
      </c>
    </row>
    <row r="23" spans="1:15" s="8" customFormat="1" ht="14.45" hidden="1" x14ac:dyDescent="0.3">
      <c r="A23" s="17">
        <v>4</v>
      </c>
      <c r="B23" s="20"/>
      <c r="C23" s="21"/>
      <c r="D23" s="22"/>
      <c r="E23" s="16"/>
      <c r="F23" s="16"/>
      <c r="G23" s="16"/>
      <c r="H23" s="16"/>
      <c r="I23" s="16"/>
      <c r="J23" s="16" t="e">
        <f t="shared" si="0"/>
        <v>#DIV/0!</v>
      </c>
      <c r="K23" s="17">
        <f t="shared" si="1"/>
        <v>0</v>
      </c>
      <c r="L23" s="17" t="e">
        <f t="shared" si="2"/>
        <v>#DIV/0!</v>
      </c>
      <c r="M23" s="17" t="e">
        <f t="shared" si="3"/>
        <v>#DIV/0!</v>
      </c>
      <c r="N23" s="17" t="e">
        <f t="shared" si="4"/>
        <v>#DIV/0!</v>
      </c>
      <c r="O23" s="16" t="e">
        <f t="shared" si="5"/>
        <v>#DIV/0!</v>
      </c>
    </row>
    <row r="24" spans="1:15" s="8" customFormat="1" ht="14.45" hidden="1" customHeight="1" x14ac:dyDescent="0.3">
      <c r="A24" s="17">
        <v>5</v>
      </c>
      <c r="B24" s="20"/>
      <c r="C24" s="21"/>
      <c r="D24" s="22"/>
      <c r="E24" s="16"/>
      <c r="F24" s="16"/>
      <c r="G24" s="16"/>
      <c r="H24" s="14"/>
      <c r="I24" s="6"/>
      <c r="J24" s="6" t="e">
        <f>AVERAGE(E24:I24)</f>
        <v>#DIV/0!</v>
      </c>
      <c r="K24" s="7">
        <f>COUNT(E24:I24)</f>
        <v>0</v>
      </c>
      <c r="L24" s="7" t="e">
        <f>STDEV(E24:I24)</f>
        <v>#DIV/0!</v>
      </c>
      <c r="M24" s="7" t="e">
        <f>L24/J24*100</f>
        <v>#DIV/0!</v>
      </c>
      <c r="N24" s="7" t="e">
        <f>IF(M24&lt;33,"ОДНОРОДНЫЕ","НЕОДНОРОДНЫЕ")</f>
        <v>#DIV/0!</v>
      </c>
      <c r="O24" s="6" t="e">
        <f>D24*J24</f>
        <v>#DIV/0!</v>
      </c>
    </row>
    <row r="25" spans="1:15" s="10" customFormat="1" ht="14.45" x14ac:dyDescent="0.3">
      <c r="A25" s="8"/>
      <c r="B25" s="8"/>
      <c r="C25" s="8"/>
      <c r="D25" s="8"/>
      <c r="E25" s="9"/>
      <c r="F25" s="9"/>
      <c r="G25" s="9"/>
      <c r="H25" s="9"/>
      <c r="I25" s="9"/>
      <c r="J25" s="9"/>
      <c r="K25" s="8"/>
      <c r="L25" s="8"/>
      <c r="M25" s="8"/>
      <c r="N25" s="8"/>
      <c r="O25" s="9"/>
    </row>
    <row r="26" spans="1:15" s="27" customFormat="1" ht="33.6" customHeight="1" x14ac:dyDescent="0.25">
      <c r="A26" s="37" t="s">
        <v>31</v>
      </c>
      <c r="B26" s="37"/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</row>
    <row r="27" spans="1:15" s="27" customFormat="1" ht="33.6" customHeight="1" x14ac:dyDescent="0.25">
      <c r="A27" s="37" t="s">
        <v>24</v>
      </c>
      <c r="B27" s="37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</row>
    <row r="28" spans="1:15" s="27" customFormat="1" ht="15" customHeight="1" x14ac:dyDescent="0.25">
      <c r="A28" s="37"/>
      <c r="B28" s="37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</row>
    <row r="29" spans="1:15" s="27" customFormat="1" ht="31.9" customHeight="1" x14ac:dyDescent="0.25">
      <c r="A29" s="38" t="s">
        <v>32</v>
      </c>
      <c r="B29" s="38"/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</row>
  </sheetData>
  <mergeCells count="17">
    <mergeCell ref="C18:D18"/>
    <mergeCell ref="A29:O29"/>
    <mergeCell ref="L12:M12"/>
    <mergeCell ref="B14:N14"/>
    <mergeCell ref="A26:O26"/>
    <mergeCell ref="A27:O27"/>
    <mergeCell ref="A28:O28"/>
    <mergeCell ref="O18:O19"/>
    <mergeCell ref="A17:B17"/>
    <mergeCell ref="C17:D17"/>
    <mergeCell ref="J18:J19"/>
    <mergeCell ref="K18:K19"/>
    <mergeCell ref="L18:L19"/>
    <mergeCell ref="M18:M19"/>
    <mergeCell ref="N18:N19"/>
    <mergeCell ref="A18:A19"/>
    <mergeCell ref="B18:B19"/>
  </mergeCells>
  <conditionalFormatting sqref="N24">
    <cfRule type="containsText" dxfId="11" priority="10" operator="containsText" text="НЕ">
      <formula>NOT(ISERROR(SEARCH("НЕ",N24)))</formula>
    </cfRule>
    <cfRule type="containsText" dxfId="10" priority="11" operator="containsText" text="ОДНОРОДНЫЕ">
      <formula>NOT(ISERROR(SEARCH("ОДНОРОДНЫЕ",N24)))</formula>
    </cfRule>
    <cfRule type="containsText" dxfId="9" priority="12" operator="containsText" text="НЕОДНОРОДНЫЕ">
      <formula>NOT(ISERROR(SEARCH("НЕОДНОРОДНЫЕ",N24)))</formula>
    </cfRule>
  </conditionalFormatting>
  <conditionalFormatting sqref="N24">
    <cfRule type="containsText" dxfId="8" priority="7" operator="containsText" text="НЕОДНОРОДНЫЕ">
      <formula>NOT(ISERROR(SEARCH("НЕОДНОРОДНЫЕ",N24)))</formula>
    </cfRule>
    <cfRule type="containsText" dxfId="7" priority="8" operator="containsText" text="ОДНОРОДНЫЕ">
      <formula>NOT(ISERROR(SEARCH("ОДНОРОДНЫЕ",N24)))</formula>
    </cfRule>
    <cfRule type="containsText" dxfId="6" priority="9" operator="containsText" text="НЕОДНОРОДНЫЕ">
      <formula>NOT(ISERROR(SEARCH("НЕОДНОРОДНЫЕ",N24)))</formula>
    </cfRule>
  </conditionalFormatting>
  <conditionalFormatting sqref="N20:N23">
    <cfRule type="containsText" dxfId="5" priority="4" operator="containsText" text="НЕ">
      <formula>NOT(ISERROR(SEARCH("НЕ",N20)))</formula>
    </cfRule>
    <cfRule type="containsText" dxfId="4" priority="5" operator="containsText" text="ОДНОРОДНЫЕ">
      <formula>NOT(ISERROR(SEARCH("ОДНОРОДНЫЕ",N20)))</formula>
    </cfRule>
    <cfRule type="containsText" dxfId="3" priority="6" operator="containsText" text="НЕОДНОРОДНЫЕ">
      <formula>NOT(ISERROR(SEARCH("НЕОДНОРОДНЫЕ",N20)))</formula>
    </cfRule>
  </conditionalFormatting>
  <conditionalFormatting sqref="N20:N23">
    <cfRule type="containsText" dxfId="2" priority="1" operator="containsText" text="НЕОДНОРОДНЫЕ">
      <formula>NOT(ISERROR(SEARCH("НЕОДНОРОДНЫЕ",N20)))</formula>
    </cfRule>
    <cfRule type="containsText" dxfId="1" priority="2" operator="containsText" text="ОДНОРОДНЫЕ">
      <formula>NOT(ISERROR(SEARCH("ОДНОРОДНЫЕ",N20)))</formula>
    </cfRule>
    <cfRule type="containsText" dxfId="0" priority="3" operator="containsText" text="НЕОДНОРОДНЫЕ">
      <formula>NOT(ISERROR(SEARCH("НЕОДНОРОДНЫЕ",N20)))</formula>
    </cfRule>
  </conditionalFormatting>
  <pageMargins left="0.31496062992125984" right="0.19685039370078741" top="0.35433070866141736" bottom="0.35433070866141736" header="0.11811023622047245" footer="0.11811023622047245"/>
  <pageSetup paperSize="9" scale="8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2021-12-22T05:54:03Z</dcterms:modified>
</cp:coreProperties>
</file>