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2" i="1" l="1"/>
  <c r="L23" i="1"/>
  <c r="L24" i="1"/>
  <c r="M24" i="1" s="1"/>
  <c r="N24" i="1" s="1"/>
  <c r="L25" i="1"/>
  <c r="L26" i="1"/>
  <c r="L27" i="1"/>
  <c r="L28" i="1"/>
  <c r="L29" i="1"/>
  <c r="M29" i="1" s="1"/>
  <c r="N29" i="1" s="1"/>
  <c r="L30" i="1"/>
  <c r="M30" i="1" s="1"/>
  <c r="N30" i="1" s="1"/>
  <c r="L31" i="1"/>
  <c r="M31" i="1" s="1"/>
  <c r="N31" i="1" s="1"/>
  <c r="L32" i="1"/>
  <c r="L33" i="1"/>
  <c r="L34" i="1"/>
  <c r="L35" i="1"/>
  <c r="M35" i="1" s="1"/>
  <c r="N35" i="1" s="1"/>
  <c r="L36" i="1"/>
  <c r="L37" i="1"/>
  <c r="L38" i="1"/>
  <c r="M38" i="1" s="1"/>
  <c r="N38" i="1" s="1"/>
  <c r="L39" i="1"/>
  <c r="M39" i="1" s="1"/>
  <c r="N39" i="1" s="1"/>
  <c r="L40" i="1"/>
  <c r="L41" i="1"/>
  <c r="L42" i="1"/>
  <c r="L43" i="1"/>
  <c r="M43" i="1" s="1"/>
  <c r="N43" i="1" s="1"/>
  <c r="L44" i="1"/>
  <c r="L45" i="1"/>
  <c r="L46" i="1"/>
  <c r="L47" i="1"/>
  <c r="M47" i="1"/>
  <c r="N47" i="1"/>
  <c r="L48" i="1"/>
  <c r="L49" i="1"/>
  <c r="L50" i="1"/>
  <c r="M50" i="1" s="1"/>
  <c r="N50" i="1" s="1"/>
  <c r="L51" i="1"/>
  <c r="M51" i="1" s="1"/>
  <c r="N51" i="1" s="1"/>
  <c r="L52" i="1"/>
  <c r="L53" i="1"/>
  <c r="L54" i="1"/>
  <c r="L55" i="1"/>
  <c r="M55" i="1"/>
  <c r="N55" i="1"/>
  <c r="L56" i="1"/>
  <c r="L57" i="1"/>
  <c r="L58" i="1"/>
  <c r="L59" i="1"/>
  <c r="L60" i="1"/>
  <c r="L61" i="1"/>
  <c r="L62" i="1"/>
  <c r="M62" i="1" s="1"/>
  <c r="N62" i="1" s="1"/>
  <c r="L63" i="1"/>
  <c r="M63" i="1" s="1"/>
  <c r="N63" i="1" s="1"/>
  <c r="L64" i="1"/>
  <c r="L65" i="1"/>
  <c r="L66" i="1"/>
  <c r="L67" i="1"/>
  <c r="M67" i="1" s="1"/>
  <c r="N67" i="1" s="1"/>
  <c r="L68" i="1"/>
  <c r="L69" i="1"/>
  <c r="M69" i="1"/>
  <c r="N69" i="1"/>
  <c r="L70" i="1"/>
  <c r="L71" i="1"/>
  <c r="M71" i="1"/>
  <c r="N71" i="1"/>
  <c r="L72" i="1"/>
  <c r="L73" i="1"/>
  <c r="L74" i="1"/>
  <c r="L75" i="1"/>
  <c r="M75" i="1"/>
  <c r="N75" i="1"/>
  <c r="L76" i="1"/>
  <c r="L77" i="1"/>
  <c r="M77" i="1" s="1"/>
  <c r="N77" i="1" s="1"/>
  <c r="L78" i="1"/>
  <c r="L79" i="1"/>
  <c r="M79" i="1"/>
  <c r="N79" i="1"/>
  <c r="L80" i="1"/>
  <c r="L8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J22" i="1"/>
  <c r="M22" i="1" s="1"/>
  <c r="N22" i="1" s="1"/>
  <c r="O22" i="1"/>
  <c r="J23" i="1"/>
  <c r="O23" i="1" s="1"/>
  <c r="J24" i="1"/>
  <c r="O24" i="1"/>
  <c r="J25" i="1"/>
  <c r="O25" i="1" s="1"/>
  <c r="J26" i="1"/>
  <c r="M26" i="1" s="1"/>
  <c r="N26" i="1" s="1"/>
  <c r="O26" i="1"/>
  <c r="J27" i="1"/>
  <c r="O27" i="1" s="1"/>
  <c r="J28" i="1"/>
  <c r="O28" i="1"/>
  <c r="J29" i="1"/>
  <c r="O29" i="1" s="1"/>
  <c r="J30" i="1"/>
  <c r="O30" i="1"/>
  <c r="J31" i="1"/>
  <c r="O31" i="1" s="1"/>
  <c r="J32" i="1"/>
  <c r="M32" i="1" s="1"/>
  <c r="N32" i="1" s="1"/>
  <c r="O32" i="1"/>
  <c r="J33" i="1"/>
  <c r="O33" i="1" s="1"/>
  <c r="J34" i="1"/>
  <c r="O34" i="1"/>
  <c r="J35" i="1"/>
  <c r="O35" i="1" s="1"/>
  <c r="J36" i="1"/>
  <c r="O36" i="1"/>
  <c r="J37" i="1"/>
  <c r="O37" i="1" s="1"/>
  <c r="J38" i="1"/>
  <c r="O38" i="1"/>
  <c r="J39" i="1"/>
  <c r="O39" i="1" s="1"/>
  <c r="J40" i="1"/>
  <c r="O40" i="1"/>
  <c r="J41" i="1"/>
  <c r="O41" i="1" s="1"/>
  <c r="J42" i="1"/>
  <c r="O42" i="1"/>
  <c r="J43" i="1"/>
  <c r="O43" i="1" s="1"/>
  <c r="J44" i="1"/>
  <c r="O44" i="1"/>
  <c r="J45" i="1"/>
  <c r="O45" i="1" s="1"/>
  <c r="J46" i="1"/>
  <c r="O46" i="1"/>
  <c r="J47" i="1"/>
  <c r="O47" i="1" s="1"/>
  <c r="J48" i="1"/>
  <c r="M48" i="1" s="1"/>
  <c r="N48" i="1" s="1"/>
  <c r="O48" i="1"/>
  <c r="J49" i="1"/>
  <c r="O49" i="1" s="1"/>
  <c r="J50" i="1"/>
  <c r="O50" i="1"/>
  <c r="J51" i="1"/>
  <c r="O51" i="1" s="1"/>
  <c r="J52" i="1"/>
  <c r="O52" i="1"/>
  <c r="J53" i="1"/>
  <c r="O53" i="1" s="1"/>
  <c r="J54" i="1"/>
  <c r="M54" i="1" s="1"/>
  <c r="N54" i="1" s="1"/>
  <c r="O54" i="1"/>
  <c r="J55" i="1"/>
  <c r="O55" i="1" s="1"/>
  <c r="J56" i="1"/>
  <c r="M56" i="1" s="1"/>
  <c r="N56" i="1" s="1"/>
  <c r="O56" i="1"/>
  <c r="J57" i="1"/>
  <c r="O57" i="1" s="1"/>
  <c r="J58" i="1"/>
  <c r="M58" i="1"/>
  <c r="N58" i="1" s="1"/>
  <c r="J59" i="1"/>
  <c r="O59" i="1"/>
  <c r="J60" i="1"/>
  <c r="O60" i="1" s="1"/>
  <c r="J61" i="1"/>
  <c r="O61" i="1"/>
  <c r="J62" i="1"/>
  <c r="O62" i="1" s="1"/>
  <c r="J63" i="1"/>
  <c r="O63" i="1"/>
  <c r="J64" i="1"/>
  <c r="O64" i="1" s="1"/>
  <c r="J65" i="1"/>
  <c r="O65" i="1"/>
  <c r="J66" i="1"/>
  <c r="O66" i="1" s="1"/>
  <c r="J67" i="1"/>
  <c r="O67" i="1"/>
  <c r="J68" i="1"/>
  <c r="O68" i="1" s="1"/>
  <c r="J69" i="1"/>
  <c r="O69" i="1"/>
  <c r="J70" i="1"/>
  <c r="O70" i="1" s="1"/>
  <c r="J71" i="1"/>
  <c r="O71" i="1"/>
  <c r="J72" i="1"/>
  <c r="O72" i="1" s="1"/>
  <c r="J73" i="1"/>
  <c r="O73" i="1"/>
  <c r="J74" i="1"/>
  <c r="O74" i="1" s="1"/>
  <c r="J75" i="1"/>
  <c r="O75" i="1"/>
  <c r="J76" i="1"/>
  <c r="O76" i="1" s="1"/>
  <c r="J77" i="1"/>
  <c r="O77" i="1"/>
  <c r="J78" i="1"/>
  <c r="O78" i="1" s="1"/>
  <c r="J79" i="1"/>
  <c r="O79" i="1"/>
  <c r="J80" i="1"/>
  <c r="O80" i="1" s="1"/>
  <c r="J81" i="1"/>
  <c r="O81" i="1"/>
  <c r="L87" i="1"/>
  <c r="K87" i="1"/>
  <c r="J87" i="1"/>
  <c r="O87" i="1"/>
  <c r="L86" i="1"/>
  <c r="K86" i="1"/>
  <c r="J86" i="1"/>
  <c r="O86" i="1"/>
  <c r="L85" i="1"/>
  <c r="M85" i="1" s="1"/>
  <c r="N85" i="1" s="1"/>
  <c r="K85" i="1"/>
  <c r="J85" i="1"/>
  <c r="L84" i="1"/>
  <c r="M84" i="1" s="1"/>
  <c r="N84" i="1" s="1"/>
  <c r="K84" i="1"/>
  <c r="J84" i="1"/>
  <c r="O84" i="1" s="1"/>
  <c r="L83" i="1"/>
  <c r="M83" i="1"/>
  <c r="N83" i="1" s="1"/>
  <c r="K83" i="1"/>
  <c r="J83" i="1"/>
  <c r="O83" i="1" s="1"/>
  <c r="L82" i="1"/>
  <c r="K82" i="1"/>
  <c r="J82" i="1"/>
  <c r="O82" i="1"/>
  <c r="L21" i="1"/>
  <c r="M21" i="1" s="1"/>
  <c r="N21" i="1" s="1"/>
  <c r="K21" i="1"/>
  <c r="J21" i="1"/>
  <c r="O21" i="1"/>
  <c r="C18" i="1" s="1"/>
  <c r="M53" i="1"/>
  <c r="N53" i="1" s="1"/>
  <c r="M49" i="1"/>
  <c r="N49" i="1"/>
  <c r="M45" i="1"/>
  <c r="N45" i="1" s="1"/>
  <c r="M46" i="1"/>
  <c r="N46" i="1" s="1"/>
  <c r="M52" i="1"/>
  <c r="N52" i="1" s="1"/>
  <c r="M44" i="1"/>
  <c r="N44" i="1" s="1"/>
  <c r="M78" i="1"/>
  <c r="N78" i="1" s="1"/>
  <c r="M73" i="1"/>
  <c r="N73" i="1" s="1"/>
  <c r="M65" i="1"/>
  <c r="N65" i="1"/>
  <c r="M61" i="1"/>
  <c r="N61" i="1" s="1"/>
  <c r="M34" i="1"/>
  <c r="N34" i="1" s="1"/>
  <c r="M25" i="1"/>
  <c r="N25" i="1" s="1"/>
  <c r="M87" i="1"/>
  <c r="N87" i="1" s="1"/>
  <c r="M86" i="1"/>
  <c r="N86" i="1" s="1"/>
  <c r="O85" i="1"/>
  <c r="M37" i="1"/>
  <c r="N37" i="1" s="1"/>
  <c r="M28" i="1"/>
  <c r="N28" i="1" s="1"/>
  <c r="M70" i="1"/>
  <c r="N70" i="1" s="1"/>
  <c r="O58" i="1"/>
  <c r="M41" i="1"/>
  <c r="N41" i="1"/>
  <c r="M40" i="1"/>
  <c r="N40" i="1" s="1"/>
  <c r="M36" i="1"/>
  <c r="N36" i="1" s="1"/>
  <c r="M33" i="1"/>
  <c r="N33" i="1" s="1"/>
  <c r="M27" i="1"/>
  <c r="N27" i="1" s="1"/>
  <c r="M23" i="1"/>
  <c r="N23" i="1" s="1"/>
  <c r="M66" i="1"/>
  <c r="N66" i="1" s="1"/>
  <c r="M59" i="1"/>
  <c r="N59" i="1"/>
  <c r="M57" i="1"/>
  <c r="N57" i="1" s="1"/>
  <c r="M42" i="1"/>
  <c r="N42" i="1" s="1"/>
  <c r="M82" i="1"/>
  <c r="N82" i="1" s="1"/>
  <c r="M81" i="1"/>
  <c r="N81" i="1"/>
  <c r="M68" i="1" l="1"/>
  <c r="N68" i="1" s="1"/>
  <c r="M74" i="1"/>
  <c r="N74" i="1" s="1"/>
  <c r="M80" i="1"/>
  <c r="N80" i="1" s="1"/>
  <c r="M76" i="1"/>
  <c r="N76" i="1" s="1"/>
  <c r="M72" i="1"/>
  <c r="N72" i="1" s="1"/>
  <c r="M64" i="1"/>
  <c r="N64" i="1" s="1"/>
  <c r="M60" i="1"/>
  <c r="N60" i="1" s="1"/>
</calcChain>
</file>

<file path=xl/sharedStrings.xml><?xml version="1.0" encoding="utf-8"?>
<sst xmlns="http://schemas.openxmlformats.org/spreadsheetml/2006/main" count="165" uniqueCount="92">
  <si>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</si>
  <si>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</si>
  <si>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</si>
  <si>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</si>
  <si>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</si>
  <si>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</si>
  <si>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</si>
  <si>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</si>
  <si>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</si>
  <si>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</si>
  <si>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</si>
  <si>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</si>
  <si>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</si>
  <si>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</si>
  <si>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</si>
  <si>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</si>
  <si>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</si>
  <si>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</si>
  <si>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</si>
  <si>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</si>
  <si>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</si>
  <si>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</si>
  <si>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</si>
  <si>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</si>
  <si>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>уп.</t>
  </si>
  <si>
    <t xml:space="preserve">Допамин  концентрат для приготовления р-ра для инфузий, 5 мг/мл, 5 мл -ампулы №10
</t>
  </si>
  <si>
    <t xml:space="preserve">Ивабрадин  таблетки п/о 5мг №56
</t>
  </si>
  <si>
    <t xml:space="preserve">Каптоприл  таблетки 25 мг №40
</t>
  </si>
  <si>
    <t xml:space="preserve">Фуросемид  р-р для в/в и в/м введения 10 мг/мл 2 мл - ампулы №10
</t>
  </si>
  <si>
    <t>Норэпинефрин концентрат для приготовления раствора для внутривенного введения 2 мг/мл, 4 мл - ампулы №10</t>
  </si>
  <si>
    <t xml:space="preserve">Ландыша листьев гликозид р-р для в/в введения 60мкг/мл 1мл -ампулы №10
</t>
  </si>
  <si>
    <t>Пентоксифиллин р-р (или концентрат) для инъекций 20 мг/мл 5 мл  ампулы №10</t>
  </si>
  <si>
    <t xml:space="preserve">Пропафенон таблетки п/о 150 мг №50
</t>
  </si>
  <si>
    <t xml:space="preserve">Лизиноприл  таблетки 5 мг №30
</t>
  </si>
  <si>
    <t>шт.</t>
  </si>
  <si>
    <t xml:space="preserve">Амлодипин  таблетки 10 мг №30
</t>
  </si>
  <si>
    <t xml:space="preserve">Метопролол  таблетки с замедленным высвобождением п/о 25мг №14
</t>
  </si>
  <si>
    <t>Амиодарон р-р (или конц. для р-ра) для в/в 50 мг/мл  3 мл – ампулы №10</t>
  </si>
  <si>
    <t xml:space="preserve">Амиодарон  таблетки 200 мг №30
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</si>
  <si>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</si>
  <si>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Допамин   концентрат для приготовления р-ра для инфузий, 40 мг/мл, 5 мл -ампулы №10</t>
  </si>
  <si>
    <t xml:space="preserve">Дигоксин  таблетки 0,25 мг №30
</t>
  </si>
  <si>
    <t>Норэпинефрин концентрат для приготовления р-ра для в/в введения 2 мг/мл, 4 мл - ампулы №10</t>
  </si>
  <si>
    <t>Фенилэфрин р-р для инъекций 10 мг/мл 1 мл- ампулы №10</t>
  </si>
  <si>
    <t xml:space="preserve">Лизиноприл  таблетки 10 мг №20
</t>
  </si>
  <si>
    <t xml:space="preserve">Лизиноприл  таблетки 20 мг №20
</t>
  </si>
  <si>
    <t xml:space="preserve">Лозартан  таблетки п/о 12,5 мг № 30
</t>
  </si>
  <si>
    <t xml:space="preserve">Нифедипин таблетки пролонгированного действия покрытые п/о 20 мг №60
</t>
  </si>
  <si>
    <t xml:space="preserve">Аторвастатин  таблетки п/о 20 мг №30
</t>
  </si>
  <si>
    <t xml:space="preserve">Торасемид  таблетки 10 мг №30
</t>
  </si>
  <si>
    <t xml:space="preserve">Моксонидин  таблетки п/о  0,4 мг №28
</t>
  </si>
  <si>
    <t xml:space="preserve">Карведилол таблетки 12,5 мг №30
</t>
  </si>
  <si>
    <t xml:space="preserve">Карведилол таблетки 25 мг №30
</t>
  </si>
  <si>
    <t>Эпинефрин раствор для инъекций 1 мг/мл 1 мл - ампулы  №5</t>
  </si>
  <si>
    <t xml:space="preserve">Бисопролол  таблетки  п/о 2,5 мг №30
</t>
  </si>
  <si>
    <t xml:space="preserve">Бисопролол  таблетки  п/о 5 мг №30
</t>
  </si>
  <si>
    <t>Изосорбида динитрат спрей дозированный, 1.25 мг/доза, 15 мл - флаконы  с дозатором-распылителем №1</t>
  </si>
  <si>
    <t>Нимодипин р-р для инф. 0.2 мг/мл, 50 мл – флаконы №1</t>
  </si>
  <si>
    <t xml:space="preserve">Верапамил  р-р для в/в введения, 2,5 мг/мл, 2 мл- ампулы №10
</t>
  </si>
  <si>
    <t xml:space="preserve">Амлодипин  таблетки 5 мг №30
</t>
  </si>
  <si>
    <t xml:space="preserve">Индапамид  таблетки 2,5 мг №30
</t>
  </si>
  <si>
    <t xml:space="preserve">Бисопролол  таблетки  п/о 10 мг №30
</t>
  </si>
  <si>
    <t>КПвх. №5187 от 03.12.2021</t>
  </si>
  <si>
    <t>КПвх. №5188 от 03.12.2021</t>
  </si>
  <si>
    <t xml:space="preserve">Ацетазоламид  таблетки 250 мг  №30 </t>
  </si>
  <si>
    <t xml:space="preserve">Лозартан  таблетки п/о 100 мг № 30
</t>
  </si>
  <si>
    <t xml:space="preserve">Лозартан  таблетки п/о 50 мг № 30
</t>
  </si>
  <si>
    <t xml:space="preserve">Лозартан  таблетки п/о 25 мг № 30
</t>
  </si>
  <si>
    <t xml:space="preserve">Периндоприла аргинин таблетки п/о 5 мг №30 
</t>
  </si>
  <si>
    <t xml:space="preserve">Периндоприла аргинин таблетки п/о 10 мг №30 
</t>
  </si>
  <si>
    <t>Метопролол р-р для в/в введения 1 мг/мл 5 мл –ампулы №5</t>
  </si>
  <si>
    <t>Соталол  таблетки 80 мг № 20</t>
  </si>
  <si>
    <t xml:space="preserve">Лизиноприл таблетки  5 мг №30 </t>
  </si>
  <si>
    <t xml:space="preserve">Лизиноприл таблетки  10 мг №30 </t>
  </si>
  <si>
    <t xml:space="preserve">Лизиноприл таблетки 20 мг №1 </t>
  </si>
  <si>
    <t xml:space="preserve">Нифедипин таблетки покрытые п/о 10 мг №50 </t>
  </si>
  <si>
    <t xml:space="preserve">Спиронолактон таблетки 25 мг №20 
</t>
  </si>
  <si>
    <t>Фенофибрат таблетки п/о 145 мг №30</t>
  </si>
  <si>
    <t>Спиронолактон капсулы 50 мг №30</t>
  </si>
  <si>
    <t xml:space="preserve">Аторвастатин  таблетки п/о 40 мг №30
</t>
  </si>
  <si>
    <t>Верапамил таблетки п/о 80 мг №1</t>
  </si>
  <si>
    <t>Катрен       Фармкомандир</t>
  </si>
  <si>
    <t>Протек       Фармкомандир</t>
  </si>
  <si>
    <t>КПвх. №5189 от 03.12.2021/ГРЛС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</si>
  <si>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</si>
  <si>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</si>
  <si>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</si>
  <si>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</si>
  <si>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354-21н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</si>
  <si>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</si>
  <si>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Начальная (максимальная) цена договора устанавливается в размере 771 875 (семьсот семьдесять одна тысяча восемьсот семьдесят пять) рублей 83 копейки.</t>
  </si>
  <si>
    <t>на поставку лекарственных препаратов для лечения сердечно-сосудистой системы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</si>
</sst>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_р_.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u/>
      <sz val="11"/>
      <color theme="1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2" fontId="0" fillId="0" borderId="0" xfId="0" applyNumberFormat="1" applyFill="1" applyAlignment="1">
      <alignment horizontal="center" vertical="center" wrapText="1"/>
    </xf>
    <xf numFmtId="172" fontId="2" fillId="0" borderId="0" xfId="0" applyNumberFormat="1" applyFont="1" applyFill="1" applyAlignment="1">
      <alignment horizontal="center" vertical="center" wrapText="1"/>
    </xf>
    <xf numFmtId="172" fontId="3" fillId="0" borderId="0" xfId="0" applyNumberFormat="1" applyFont="1" applyFill="1" applyAlignment="1">
      <alignment horizontal="center" vertical="center" wrapText="1"/>
    </xf>
    <xf numFmtId="172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72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indent="15"/>
    </xf>
    <xf numFmtId="0" fontId="4" fillId="0" borderId="0" xfId="0" applyFont="1" applyAlignment="1">
      <alignment horizontal="right"/>
    </xf>
    <xf numFmtId="172" fontId="0" fillId="0" borderId="1" xfId="0" applyNumberFormat="1" applyFill="1" applyBorder="1" applyAlignment="1">
      <alignment horizontal="center" vertical="center" wrapText="1"/>
    </xf>
    <xf numFmtId="172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2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72" fontId="1" fillId="0" borderId="0" xfId="0" applyNumberFormat="1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2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2" fontId="0" fillId="2" borderId="1" xfId="0" applyNumberForma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72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0" fillId="0" borderId="1" xfId="0" applyFont="1" applyFill="1" applyBorder="1" applyAlignment="1">
      <alignment horizontal="center" vertical="center" wrapText="1"/>
    </xf>
    <xf numFmtId="172" fontId="0" fillId="0" borderId="4" xfId="0" applyNumberFormat="1" applyFont="1" applyFill="1" applyBorder="1" applyAlignment="1">
      <alignment horizontal="center" vertical="center" wrapText="1"/>
    </xf>
    <xf numFmtId="172" fontId="0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2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2" fontId="0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top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8"/>
  <sheetViews>
    <sheetView tabSelected="1" zoomScale="70" zoomScaleNormal="70" zoomScalePageLayoutView="70" workbookViewId="0">
      <selection activeCell="Q18" sqref="Q18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5.570312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34"/>
      <c r="B1" s="34"/>
      <c r="C1" s="34"/>
      <c r="D1" s="34"/>
      <c r="K1" s="34"/>
      <c r="L1" s="34"/>
      <c r="M1" s="34"/>
      <c r="N1" s="34"/>
      <c r="O1" s="53" t="s">
        <v>84</v>
      </c>
    </row>
    <row r="2" spans="1:15" x14ac:dyDescent="0.25">
      <c r="A2" s="34"/>
      <c r="B2" s="34"/>
      <c r="C2" s="34"/>
      <c r="D2" s="34"/>
      <c r="K2" s="34"/>
      <c r="L2" s="34"/>
      <c r="M2" s="34"/>
      <c r="N2" s="34"/>
      <c r="O2" s="53" t="s">
        <v>85</v>
      </c>
    </row>
    <row r="3" spans="1:15" x14ac:dyDescent="0.25">
      <c r="A3" s="34"/>
      <c r="B3" s="34"/>
      <c r="C3" s="34"/>
      <c r="D3" s="34"/>
      <c r="K3" s="34"/>
      <c r="L3" s="34"/>
      <c r="M3" s="34"/>
      <c r="N3" s="34"/>
      <c r="O3" s="53" t="s">
        <v>91</v>
      </c>
    </row>
    <row r="4" spans="1:15" x14ac:dyDescent="0.25">
      <c r="A4" s="34"/>
      <c r="B4" s="34"/>
      <c r="C4" s="34"/>
      <c r="D4" s="34"/>
      <c r="K4" s="34"/>
      <c r="L4" s="34"/>
      <c r="M4" s="34"/>
      <c r="N4" s="34"/>
      <c r="O4" s="53" t="s">
        <v>86</v>
      </c>
    </row>
    <row r="5" spans="1:15" x14ac:dyDescent="0.25">
      <c r="A5" s="34"/>
      <c r="B5" s="34"/>
      <c r="C5" s="34"/>
      <c r="D5" s="34"/>
      <c r="K5" s="34"/>
      <c r="L5" s="34"/>
      <c r="M5" s="34"/>
      <c r="N5" s="34"/>
      <c r="O5" s="53" t="s">
        <v>87</v>
      </c>
    </row>
    <row r="6" spans="1:15" x14ac:dyDescent="0.25">
      <c r="A6" s="34"/>
      <c r="B6" s="34"/>
      <c r="C6" s="34"/>
      <c r="D6" s="34"/>
      <c r="K6" s="34"/>
      <c r="L6" s="34"/>
      <c r="M6" s="34"/>
      <c r="N6" s="34"/>
      <c r="O6" s="53" t="s">
        <v>88</v>
      </c>
    </row>
    <row r="7" spans="1:15" x14ac:dyDescent="0.25">
      <c r="A7" s="34"/>
      <c r="B7" s="34"/>
      <c r="C7" s="34"/>
      <c r="D7" s="34"/>
      <c r="K7" s="34"/>
      <c r="L7" s="34"/>
      <c r="M7" s="34"/>
      <c r="N7" s="34"/>
    </row>
    <row r="8" spans="1:15" x14ac:dyDescent="0.25">
      <c r="A8" s="16"/>
      <c r="B8" s="16"/>
      <c r="C8" s="16"/>
      <c r="D8" s="16"/>
      <c r="K8" s="16"/>
      <c r="L8" s="16"/>
      <c r="M8" s="16"/>
      <c r="N8" s="16"/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1" t="s">
        <v>16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21</v>
      </c>
    </row>
    <row r="11" spans="1:15" s="10" customForma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12" t="s">
        <v>17</v>
      </c>
    </row>
    <row r="12" spans="1:15" s="10" customForma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8"/>
      <c r="M12" s="8"/>
      <c r="N12" s="8"/>
      <c r="O12" s="9"/>
    </row>
    <row r="13" spans="1:15" s="10" customFormat="1" ht="28.9" customHeight="1" x14ac:dyDescent="0.25">
      <c r="A13" s="8"/>
      <c r="B13" s="8"/>
      <c r="C13" s="8"/>
      <c r="D13" s="8"/>
      <c r="E13" s="9"/>
      <c r="F13" s="9"/>
      <c r="G13" s="9"/>
      <c r="H13" s="9"/>
      <c r="I13" s="9"/>
      <c r="J13" s="9"/>
      <c r="K13" s="8"/>
      <c r="L13" s="45" t="s">
        <v>20</v>
      </c>
      <c r="M13" s="45"/>
      <c r="N13" s="8"/>
      <c r="O13" s="4" t="s">
        <v>18</v>
      </c>
    </row>
    <row r="14" spans="1:15" ht="18.75" x14ac:dyDescent="0.25">
      <c r="O14" s="5"/>
    </row>
    <row r="15" spans="1:15" ht="18.75" x14ac:dyDescent="0.25">
      <c r="B15" s="46" t="s">
        <v>19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5"/>
    </row>
    <row r="16" spans="1:15" x14ac:dyDescent="0.2">
      <c r="D16" s="44"/>
      <c r="E16" s="44"/>
      <c r="F16" s="44"/>
      <c r="G16" s="44"/>
      <c r="H16" s="44"/>
      <c r="I16" s="44"/>
      <c r="J16" s="44"/>
    </row>
    <row r="17" spans="1:15" hidden="1" x14ac:dyDescent="0.25">
      <c r="G17" s="27"/>
    </row>
    <row r="18" spans="1:15" s="8" customFormat="1" ht="41.45" customHeight="1" x14ac:dyDescent="0.25">
      <c r="A18" s="48" t="s">
        <v>14</v>
      </c>
      <c r="B18" s="49"/>
      <c r="C18" s="50">
        <f>SUMIF(O21:O76,"&gt;0")</f>
        <v>771875.8333333336</v>
      </c>
      <c r="D18" s="49"/>
      <c r="E18" s="32" t="s">
        <v>62</v>
      </c>
      <c r="F18" s="32" t="s">
        <v>63</v>
      </c>
      <c r="G18" s="32" t="s">
        <v>83</v>
      </c>
      <c r="H18" s="25" t="s">
        <v>81</v>
      </c>
      <c r="I18" s="25" t="s">
        <v>82</v>
      </c>
      <c r="J18" s="6"/>
      <c r="K18" s="7"/>
      <c r="L18" s="7"/>
      <c r="M18" s="7"/>
      <c r="N18" s="7"/>
      <c r="O18" s="6"/>
    </row>
    <row r="19" spans="1:15" s="8" customFormat="1" ht="30" customHeight="1" x14ac:dyDescent="0.25">
      <c r="A19" s="41" t="s">
        <v>0</v>
      </c>
      <c r="B19" s="41" t="s">
        <v>1</v>
      </c>
      <c r="C19" s="41" t="s">
        <v>2</v>
      </c>
      <c r="D19" s="41"/>
      <c r="E19" s="6" t="s">
        <v>5</v>
      </c>
      <c r="F19" s="6" t="s">
        <v>7</v>
      </c>
      <c r="G19" s="14" t="s">
        <v>8</v>
      </c>
      <c r="H19" s="13" t="s">
        <v>22</v>
      </c>
      <c r="I19" s="13" t="s">
        <v>23</v>
      </c>
      <c r="J19" s="42" t="s">
        <v>15</v>
      </c>
      <c r="K19" s="41" t="s">
        <v>11</v>
      </c>
      <c r="L19" s="41" t="s">
        <v>12</v>
      </c>
      <c r="M19" s="41" t="s">
        <v>13</v>
      </c>
      <c r="N19" s="41" t="s">
        <v>9</v>
      </c>
      <c r="O19" s="47" t="s">
        <v>10</v>
      </c>
    </row>
    <row r="20" spans="1:15" s="8" customFormat="1" ht="30" x14ac:dyDescent="0.25">
      <c r="A20" s="41"/>
      <c r="B20" s="41"/>
      <c r="C20" s="7" t="s">
        <v>3</v>
      </c>
      <c r="D20" s="7" t="s">
        <v>4</v>
      </c>
      <c r="E20" s="6" t="s">
        <v>6</v>
      </c>
      <c r="F20" s="6" t="s">
        <v>6</v>
      </c>
      <c r="G20" s="14" t="s">
        <v>6</v>
      </c>
      <c r="H20" s="14" t="s">
        <v>6</v>
      </c>
      <c r="I20" s="6" t="s">
        <v>6</v>
      </c>
      <c r="J20" s="43"/>
      <c r="K20" s="41"/>
      <c r="L20" s="41"/>
      <c r="M20" s="41"/>
      <c r="N20" s="41"/>
      <c r="O20" s="47"/>
    </row>
    <row r="21" spans="1:15" s="8" customFormat="1" ht="65.25" customHeight="1" x14ac:dyDescent="0.25">
      <c r="A21" s="15">
        <v>1</v>
      </c>
      <c r="B21" s="35" t="s">
        <v>53</v>
      </c>
      <c r="C21" s="36" t="s">
        <v>24</v>
      </c>
      <c r="D21" s="36">
        <v>100</v>
      </c>
      <c r="E21" s="37">
        <v>87.1</v>
      </c>
      <c r="F21" s="37">
        <v>88.24</v>
      </c>
      <c r="G21" s="37">
        <v>87.54</v>
      </c>
      <c r="H21" s="37"/>
      <c r="I21" s="37"/>
      <c r="J21" s="37">
        <f>AVERAGE(E21:I21)</f>
        <v>87.626666666666665</v>
      </c>
      <c r="K21" s="36">
        <f t="shared" ref="K21:K81" si="0">COUNT(E21:I21)</f>
        <v>3</v>
      </c>
      <c r="L21" s="36">
        <f t="shared" ref="L21:L81" si="1">STDEV(E21:I21)</f>
        <v>0.57492028432934306</v>
      </c>
      <c r="M21" s="36">
        <f t="shared" ref="M21:M81" si="2">L21/J21*100</f>
        <v>0.65610196781346208</v>
      </c>
      <c r="N21" s="31" t="str">
        <f t="shared" ref="N21:N81" si="3">IF(M21&lt;33,"ОДНОРОДНЫЕ","НЕОДНОРОДНЫЕ")</f>
        <v>ОДНОРОДНЫЕ</v>
      </c>
      <c r="O21" s="37">
        <f>D21*J21</f>
        <v>8762.6666666666661</v>
      </c>
    </row>
    <row r="22" spans="1:15" s="8" customFormat="1" ht="90" customHeight="1" x14ac:dyDescent="0.25">
      <c r="A22" s="15">
        <v>2</v>
      </c>
      <c r="B22" s="35" t="s">
        <v>42</v>
      </c>
      <c r="C22" s="36" t="s">
        <v>24</v>
      </c>
      <c r="D22" s="36">
        <v>3</v>
      </c>
      <c r="E22" s="37">
        <v>1151.3900000000001</v>
      </c>
      <c r="F22" s="37">
        <v>1154</v>
      </c>
      <c r="G22" s="37">
        <v>1152.3499999999999</v>
      </c>
      <c r="H22" s="37"/>
      <c r="I22" s="37"/>
      <c r="J22" s="37">
        <f t="shared" ref="J22:J81" si="4">AVERAGE(E22:I22)</f>
        <v>1152.5800000000002</v>
      </c>
      <c r="K22" s="36">
        <f t="shared" si="0"/>
        <v>3</v>
      </c>
      <c r="L22" s="36">
        <f t="shared" si="1"/>
        <v>1.3201136314726478</v>
      </c>
      <c r="M22" s="36">
        <f t="shared" si="2"/>
        <v>0.11453553171776776</v>
      </c>
      <c r="N22" s="31" t="str">
        <f t="shared" si="3"/>
        <v>ОДНОРОДНЫЕ</v>
      </c>
      <c r="O22" s="37">
        <f t="shared" ref="O22:O81" si="5">D22*J22</f>
        <v>3457.7400000000007</v>
      </c>
    </row>
    <row r="23" spans="1:15" s="8" customFormat="1" ht="63" customHeight="1" x14ac:dyDescent="0.25">
      <c r="A23" s="19">
        <v>3</v>
      </c>
      <c r="B23" s="35" t="s">
        <v>30</v>
      </c>
      <c r="C23" s="36" t="s">
        <v>24</v>
      </c>
      <c r="D23" s="36">
        <v>100</v>
      </c>
      <c r="E23" s="37">
        <v>96.98</v>
      </c>
      <c r="F23" s="37">
        <v>98.24</v>
      </c>
      <c r="G23" s="37">
        <v>97.46</v>
      </c>
      <c r="H23" s="37"/>
      <c r="I23" s="37"/>
      <c r="J23" s="37">
        <f t="shared" si="4"/>
        <v>97.56</v>
      </c>
      <c r="K23" s="36">
        <f t="shared" si="0"/>
        <v>3</v>
      </c>
      <c r="L23" s="36">
        <f t="shared" si="1"/>
        <v>0.63592452382338172</v>
      </c>
      <c r="M23" s="36">
        <f t="shared" si="2"/>
        <v>0.65182915521051832</v>
      </c>
      <c r="N23" s="31" t="str">
        <f t="shared" si="3"/>
        <v>ОДНОРОДНЫЕ</v>
      </c>
      <c r="O23" s="37">
        <f t="shared" si="5"/>
        <v>9756</v>
      </c>
    </row>
    <row r="24" spans="1:15" s="8" customFormat="1" ht="39.75" customHeight="1" x14ac:dyDescent="0.25">
      <c r="A24" s="19">
        <v>4</v>
      </c>
      <c r="B24" s="35" t="s">
        <v>41</v>
      </c>
      <c r="C24" s="36" t="s">
        <v>24</v>
      </c>
      <c r="D24" s="36">
        <v>60</v>
      </c>
      <c r="E24" s="37">
        <v>37.92</v>
      </c>
      <c r="F24" s="37">
        <v>38.409999999999997</v>
      </c>
      <c r="G24" s="37">
        <v>38.11</v>
      </c>
      <c r="H24" s="37"/>
      <c r="I24" s="37"/>
      <c r="J24" s="37">
        <f t="shared" si="4"/>
        <v>38.146666666666668</v>
      </c>
      <c r="K24" s="36">
        <f t="shared" si="0"/>
        <v>3</v>
      </c>
      <c r="L24" s="36">
        <f t="shared" si="1"/>
        <v>0.24704925284916784</v>
      </c>
      <c r="M24" s="36">
        <f t="shared" si="2"/>
        <v>0.6476299882449349</v>
      </c>
      <c r="N24" s="31" t="str">
        <f t="shared" si="3"/>
        <v>ОДНОРОДНЫЕ</v>
      </c>
      <c r="O24" s="37">
        <f t="shared" si="5"/>
        <v>2288.8000000000002</v>
      </c>
    </row>
    <row r="25" spans="1:15" s="8" customFormat="1" ht="41.25" customHeight="1" x14ac:dyDescent="0.25">
      <c r="A25" s="19">
        <v>5</v>
      </c>
      <c r="B25" s="38" t="s">
        <v>32</v>
      </c>
      <c r="C25" s="36" t="s">
        <v>24</v>
      </c>
      <c r="D25" s="36">
        <v>6</v>
      </c>
      <c r="E25" s="37">
        <v>344.47</v>
      </c>
      <c r="F25" s="37">
        <v>348.96</v>
      </c>
      <c r="G25" s="37">
        <v>346.19</v>
      </c>
      <c r="H25" s="37"/>
      <c r="I25" s="37"/>
      <c r="J25" s="37">
        <f t="shared" si="4"/>
        <v>346.54</v>
      </c>
      <c r="K25" s="36">
        <f t="shared" si="0"/>
        <v>3</v>
      </c>
      <c r="L25" s="36">
        <f t="shared" si="1"/>
        <v>2.2653697269981992</v>
      </c>
      <c r="M25" s="36">
        <f t="shared" si="2"/>
        <v>0.65371089253713821</v>
      </c>
      <c r="N25" s="31" t="str">
        <f t="shared" si="3"/>
        <v>ОДНОРОДНЫЕ</v>
      </c>
      <c r="O25" s="37">
        <f t="shared" si="5"/>
        <v>2079.2400000000002</v>
      </c>
    </row>
    <row r="26" spans="1:15" s="8" customFormat="1" ht="51.75" customHeight="1" x14ac:dyDescent="0.25">
      <c r="A26" s="20">
        <v>6</v>
      </c>
      <c r="B26" s="35" t="s">
        <v>28</v>
      </c>
      <c r="C26" s="36" t="s">
        <v>24</v>
      </c>
      <c r="D26" s="36">
        <v>700</v>
      </c>
      <c r="E26" s="37">
        <v>40.26</v>
      </c>
      <c r="F26" s="37">
        <v>40.78</v>
      </c>
      <c r="G26" s="37">
        <v>40.46</v>
      </c>
      <c r="H26" s="37"/>
      <c r="I26" s="37"/>
      <c r="J26" s="37">
        <f t="shared" si="4"/>
        <v>40.5</v>
      </c>
      <c r="K26" s="36">
        <f t="shared" si="0"/>
        <v>3</v>
      </c>
      <c r="L26" s="36">
        <f t="shared" si="1"/>
        <v>0.26229754097208147</v>
      </c>
      <c r="M26" s="36">
        <f t="shared" si="2"/>
        <v>0.6476482493137814</v>
      </c>
      <c r="N26" s="31" t="str">
        <f t="shared" si="3"/>
        <v>ОДНОРОДНЫЕ</v>
      </c>
      <c r="O26" s="37">
        <f t="shared" si="5"/>
        <v>28350</v>
      </c>
    </row>
    <row r="27" spans="1:15" s="8" customFormat="1" ht="37.5" customHeight="1" x14ac:dyDescent="0.25">
      <c r="A27" s="20">
        <v>7</v>
      </c>
      <c r="B27" s="35" t="s">
        <v>64</v>
      </c>
      <c r="C27" s="36" t="s">
        <v>24</v>
      </c>
      <c r="D27" s="36">
        <v>160</v>
      </c>
      <c r="E27" s="37">
        <v>263.12</v>
      </c>
      <c r="F27" s="37">
        <v>266.56</v>
      </c>
      <c r="G27" s="37">
        <v>264.44</v>
      </c>
      <c r="H27" s="37"/>
      <c r="I27" s="37"/>
      <c r="J27" s="37">
        <f t="shared" si="4"/>
        <v>264.70666666666671</v>
      </c>
      <c r="K27" s="36">
        <f t="shared" si="0"/>
        <v>3</v>
      </c>
      <c r="L27" s="36">
        <f t="shared" si="1"/>
        <v>1.7354346237566345</v>
      </c>
      <c r="M27" s="36">
        <f t="shared" si="2"/>
        <v>0.6556066931030452</v>
      </c>
      <c r="N27" s="31" t="str">
        <f t="shared" si="3"/>
        <v>ОДНОРОДНЫЕ</v>
      </c>
      <c r="O27" s="37">
        <f t="shared" si="5"/>
        <v>42353.066666666673</v>
      </c>
    </row>
    <row r="28" spans="1:15" s="8" customFormat="1" ht="38.25" customHeight="1" x14ac:dyDescent="0.25">
      <c r="A28" s="21">
        <v>8</v>
      </c>
      <c r="B28" s="35" t="s">
        <v>65</v>
      </c>
      <c r="C28" s="36" t="s">
        <v>24</v>
      </c>
      <c r="D28" s="36">
        <v>20</v>
      </c>
      <c r="E28" s="37">
        <v>157.71</v>
      </c>
      <c r="F28" s="37">
        <v>159.77000000000001</v>
      </c>
      <c r="G28" s="37">
        <v>158.5</v>
      </c>
      <c r="H28" s="37"/>
      <c r="I28" s="37"/>
      <c r="J28" s="37">
        <f t="shared" si="4"/>
        <v>158.66</v>
      </c>
      <c r="K28" s="36">
        <f t="shared" si="0"/>
        <v>3</v>
      </c>
      <c r="L28" s="36">
        <f t="shared" si="1"/>
        <v>1.0392785959500965</v>
      </c>
      <c r="M28" s="36">
        <f t="shared" si="2"/>
        <v>0.65503504093665488</v>
      </c>
      <c r="N28" s="31" t="str">
        <f t="shared" si="3"/>
        <v>ОДНОРОДНЫЕ</v>
      </c>
      <c r="O28" s="37">
        <f t="shared" si="5"/>
        <v>3173.2</v>
      </c>
    </row>
    <row r="29" spans="1:15" s="8" customFormat="1" ht="39" customHeight="1" x14ac:dyDescent="0.25">
      <c r="A29" s="21">
        <v>9</v>
      </c>
      <c r="B29" s="35" t="s">
        <v>66</v>
      </c>
      <c r="C29" s="36" t="s">
        <v>24</v>
      </c>
      <c r="D29" s="36">
        <v>400</v>
      </c>
      <c r="E29" s="37">
        <v>160</v>
      </c>
      <c r="F29" s="37">
        <v>162.09</v>
      </c>
      <c r="G29" s="37">
        <v>160.80000000000001</v>
      </c>
      <c r="H29" s="37"/>
      <c r="I29" s="37"/>
      <c r="J29" s="37">
        <f t="shared" si="4"/>
        <v>160.96333333333334</v>
      </c>
      <c r="K29" s="36">
        <f t="shared" si="0"/>
        <v>3</v>
      </c>
      <c r="L29" s="36">
        <f t="shared" si="1"/>
        <v>1.0545299110662227</v>
      </c>
      <c r="M29" s="36">
        <f t="shared" si="2"/>
        <v>0.65513672538231649</v>
      </c>
      <c r="N29" s="31" t="str">
        <f t="shared" si="3"/>
        <v>ОДНОРОДНЫЕ</v>
      </c>
      <c r="O29" s="37">
        <f t="shared" si="5"/>
        <v>64385.333333333336</v>
      </c>
    </row>
    <row r="30" spans="1:15" s="8" customFormat="1" ht="42" customHeight="1" x14ac:dyDescent="0.25">
      <c r="A30" s="22">
        <v>10</v>
      </c>
      <c r="B30" s="35" t="s">
        <v>67</v>
      </c>
      <c r="C30" s="39" t="s">
        <v>24</v>
      </c>
      <c r="D30" s="36">
        <v>360</v>
      </c>
      <c r="E30" s="37">
        <v>110.72</v>
      </c>
      <c r="F30" s="37">
        <v>112.16</v>
      </c>
      <c r="G30" s="37">
        <v>111.27</v>
      </c>
      <c r="H30" s="37"/>
      <c r="I30" s="37"/>
      <c r="J30" s="37">
        <f t="shared" si="4"/>
        <v>111.38333333333333</v>
      </c>
      <c r="K30" s="36">
        <f t="shared" si="0"/>
        <v>3</v>
      </c>
      <c r="L30" s="36">
        <f t="shared" si="1"/>
        <v>0.72665902136650851</v>
      </c>
      <c r="M30" s="36">
        <f t="shared" si="2"/>
        <v>0.65239475208724396</v>
      </c>
      <c r="N30" s="31" t="str">
        <f t="shared" si="3"/>
        <v>ОДНОРОДНЫЕ</v>
      </c>
      <c r="O30" s="37">
        <f t="shared" si="5"/>
        <v>40098</v>
      </c>
    </row>
    <row r="31" spans="1:15" s="8" customFormat="1" ht="42" customHeight="1" x14ac:dyDescent="0.25">
      <c r="A31" s="22">
        <v>11</v>
      </c>
      <c r="B31" s="35" t="s">
        <v>46</v>
      </c>
      <c r="C31" s="39" t="s">
        <v>24</v>
      </c>
      <c r="D31" s="36">
        <v>300</v>
      </c>
      <c r="E31" s="37">
        <v>55.36</v>
      </c>
      <c r="F31" s="37">
        <v>56.55</v>
      </c>
      <c r="G31" s="37">
        <v>56.1</v>
      </c>
      <c r="H31" s="37"/>
      <c r="I31" s="37"/>
      <c r="J31" s="37">
        <f t="shared" si="4"/>
        <v>56.00333333333333</v>
      </c>
      <c r="K31" s="36">
        <f t="shared" si="0"/>
        <v>3</v>
      </c>
      <c r="L31" s="36">
        <f t="shared" si="1"/>
        <v>0.60086049406940734</v>
      </c>
      <c r="M31" s="36">
        <f t="shared" si="2"/>
        <v>1.0729013048081792</v>
      </c>
      <c r="N31" s="31" t="str">
        <f t="shared" si="3"/>
        <v>ОДНОРОДНЫЕ</v>
      </c>
      <c r="O31" s="37">
        <f t="shared" si="5"/>
        <v>16801</v>
      </c>
    </row>
    <row r="32" spans="1:15" s="8" customFormat="1" ht="40.5" customHeight="1" x14ac:dyDescent="0.25">
      <c r="A32" s="21">
        <v>12</v>
      </c>
      <c r="B32" s="35" t="s">
        <v>68</v>
      </c>
      <c r="C32" s="36" t="s">
        <v>24</v>
      </c>
      <c r="D32" s="36">
        <v>60</v>
      </c>
      <c r="E32" s="37">
        <v>283.77999999999997</v>
      </c>
      <c r="F32" s="37">
        <v>287.48</v>
      </c>
      <c r="G32" s="37">
        <v>285.2</v>
      </c>
      <c r="H32" s="37"/>
      <c r="I32" s="37"/>
      <c r="J32" s="37">
        <f t="shared" si="4"/>
        <v>285.48666666666668</v>
      </c>
      <c r="K32" s="36">
        <f t="shared" si="0"/>
        <v>3</v>
      </c>
      <c r="L32" s="36">
        <f t="shared" si="1"/>
        <v>1.8665833314731544</v>
      </c>
      <c r="M32" s="36">
        <f t="shared" si="2"/>
        <v>0.65382504663609076</v>
      </c>
      <c r="N32" s="31" t="str">
        <f t="shared" si="3"/>
        <v>ОДНОРОДНЫЕ</v>
      </c>
      <c r="O32" s="37">
        <f t="shared" si="5"/>
        <v>17129.2</v>
      </c>
    </row>
    <row r="33" spans="1:15" s="10" customFormat="1" ht="42.75" customHeight="1" x14ac:dyDescent="0.25">
      <c r="A33" s="24">
        <v>13</v>
      </c>
      <c r="B33" s="35" t="s">
        <v>69</v>
      </c>
      <c r="C33" s="36" t="s">
        <v>24</v>
      </c>
      <c r="D33" s="36">
        <v>25</v>
      </c>
      <c r="E33" s="37">
        <v>283.77999999999997</v>
      </c>
      <c r="F33" s="37">
        <v>287.48</v>
      </c>
      <c r="G33" s="37">
        <v>285.2</v>
      </c>
      <c r="H33" s="37"/>
      <c r="I33" s="37"/>
      <c r="J33" s="37">
        <f t="shared" si="4"/>
        <v>285.48666666666668</v>
      </c>
      <c r="K33" s="36">
        <f t="shared" si="0"/>
        <v>3</v>
      </c>
      <c r="L33" s="36">
        <f t="shared" si="1"/>
        <v>1.8665833314731544</v>
      </c>
      <c r="M33" s="36">
        <f t="shared" si="2"/>
        <v>0.65382504663609076</v>
      </c>
      <c r="N33" s="31" t="str">
        <f t="shared" si="3"/>
        <v>ОДНОРОДНЫЕ</v>
      </c>
      <c r="O33" s="37">
        <f t="shared" si="5"/>
        <v>7137.166666666667</v>
      </c>
    </row>
    <row r="34" spans="1:15" s="10" customFormat="1" ht="54.75" customHeight="1" x14ac:dyDescent="0.25">
      <c r="A34" s="24">
        <v>14</v>
      </c>
      <c r="B34" s="35" t="s">
        <v>70</v>
      </c>
      <c r="C34" s="36" t="s">
        <v>24</v>
      </c>
      <c r="D34" s="36">
        <v>15</v>
      </c>
      <c r="E34" s="37">
        <v>224.54</v>
      </c>
      <c r="F34" s="37">
        <v>227.47</v>
      </c>
      <c r="G34" s="37">
        <v>225.66</v>
      </c>
      <c r="H34" s="37"/>
      <c r="I34" s="37"/>
      <c r="J34" s="37">
        <f t="shared" si="4"/>
        <v>225.89</v>
      </c>
      <c r="K34" s="36">
        <f t="shared" si="0"/>
        <v>3</v>
      </c>
      <c r="L34" s="36">
        <f t="shared" si="1"/>
        <v>1.4784789481084977</v>
      </c>
      <c r="M34" s="36">
        <f t="shared" si="2"/>
        <v>0.65451279300035325</v>
      </c>
      <c r="N34" s="31" t="str">
        <f t="shared" si="3"/>
        <v>ОДНОРОДНЫЕ</v>
      </c>
      <c r="O34" s="37">
        <f t="shared" si="5"/>
        <v>3388.35</v>
      </c>
    </row>
    <row r="35" spans="1:15" s="10" customFormat="1" ht="32.25" customHeight="1" x14ac:dyDescent="0.25">
      <c r="A35" s="24">
        <v>15</v>
      </c>
      <c r="B35" s="35" t="s">
        <v>27</v>
      </c>
      <c r="C35" s="36" t="s">
        <v>24</v>
      </c>
      <c r="D35" s="36">
        <v>70</v>
      </c>
      <c r="E35" s="37">
        <v>110</v>
      </c>
      <c r="F35" s="37">
        <v>111.45</v>
      </c>
      <c r="G35" s="37">
        <v>110.55</v>
      </c>
      <c r="H35" s="37"/>
      <c r="I35" s="37"/>
      <c r="J35" s="37">
        <f t="shared" si="4"/>
        <v>110.66666666666667</v>
      </c>
      <c r="K35" s="36">
        <f t="shared" si="0"/>
        <v>3</v>
      </c>
      <c r="L35" s="36">
        <f t="shared" si="1"/>
        <v>0.73200637519992673</v>
      </c>
      <c r="M35" s="36">
        <f t="shared" si="2"/>
        <v>0.66145154385535543</v>
      </c>
      <c r="N35" s="31" t="str">
        <f t="shared" si="3"/>
        <v>ОДНОРОДНЫЕ</v>
      </c>
      <c r="O35" s="37">
        <f t="shared" si="5"/>
        <v>7746.666666666667</v>
      </c>
    </row>
    <row r="36" spans="1:15" s="18" customFormat="1" ht="51" customHeight="1" x14ac:dyDescent="0.25">
      <c r="A36" s="24">
        <v>16</v>
      </c>
      <c r="B36" s="35" t="s">
        <v>57</v>
      </c>
      <c r="C36" s="36" t="s">
        <v>24</v>
      </c>
      <c r="D36" s="36">
        <v>20</v>
      </c>
      <c r="E36" s="37">
        <v>409.19</v>
      </c>
      <c r="F36" s="37">
        <v>414.55</v>
      </c>
      <c r="G36" s="37">
        <v>411.24</v>
      </c>
      <c r="H36" s="37"/>
      <c r="I36" s="37"/>
      <c r="J36" s="37">
        <f t="shared" si="4"/>
        <v>411.66</v>
      </c>
      <c r="K36" s="36">
        <f t="shared" si="0"/>
        <v>3</v>
      </c>
      <c r="L36" s="36">
        <f t="shared" si="1"/>
        <v>2.704570206151069</v>
      </c>
      <c r="M36" s="36">
        <f t="shared" si="2"/>
        <v>0.65699125641331901</v>
      </c>
      <c r="N36" s="31" t="str">
        <f t="shared" si="3"/>
        <v>ОДНОРОДНЫЕ</v>
      </c>
      <c r="O36" s="37">
        <f t="shared" si="5"/>
        <v>8233.2000000000007</v>
      </c>
    </row>
    <row r="37" spans="1:15" ht="39.75" customHeight="1" x14ac:dyDescent="0.25">
      <c r="A37" s="24">
        <v>17</v>
      </c>
      <c r="B37" s="35" t="s">
        <v>80</v>
      </c>
      <c r="C37" s="36" t="s">
        <v>34</v>
      </c>
      <c r="D37" s="36">
        <v>600</v>
      </c>
      <c r="E37" s="37"/>
      <c r="F37" s="37"/>
      <c r="G37" s="37">
        <v>1.7889999999999999</v>
      </c>
      <c r="H37" s="37">
        <v>1.5449999999999999</v>
      </c>
      <c r="I37" s="37">
        <v>1.5029999999999999</v>
      </c>
      <c r="J37" s="37">
        <f t="shared" si="4"/>
        <v>1.6123333333333332</v>
      </c>
      <c r="K37" s="36">
        <f t="shared" si="0"/>
        <v>3</v>
      </c>
      <c r="L37" s="36">
        <f t="shared" si="1"/>
        <v>0.15443229368669409</v>
      </c>
      <c r="M37" s="36">
        <f t="shared" si="2"/>
        <v>9.5781865011387701</v>
      </c>
      <c r="N37" s="31" t="str">
        <f t="shared" si="3"/>
        <v>ОДНОРОДНЫЕ</v>
      </c>
      <c r="O37" s="37">
        <f t="shared" si="5"/>
        <v>967.39999999999986</v>
      </c>
    </row>
    <row r="38" spans="1:15" ht="40.5" customHeight="1" x14ac:dyDescent="0.25">
      <c r="A38" s="23">
        <v>18</v>
      </c>
      <c r="B38" s="35" t="s">
        <v>49</v>
      </c>
      <c r="C38" s="39" t="s">
        <v>24</v>
      </c>
      <c r="D38" s="36">
        <v>180</v>
      </c>
      <c r="E38" s="37">
        <v>365.31</v>
      </c>
      <c r="F38" s="37">
        <v>370.08</v>
      </c>
      <c r="G38" s="37">
        <v>367.14</v>
      </c>
      <c r="H38" s="37"/>
      <c r="I38" s="37"/>
      <c r="J38" s="37">
        <f t="shared" si="4"/>
        <v>367.51</v>
      </c>
      <c r="K38" s="36">
        <f t="shared" si="0"/>
        <v>3</v>
      </c>
      <c r="L38" s="36">
        <f t="shared" si="1"/>
        <v>2.4064288894542387</v>
      </c>
      <c r="M38" s="36">
        <f t="shared" si="2"/>
        <v>0.65479276467422343</v>
      </c>
      <c r="N38" s="31" t="str">
        <f t="shared" si="3"/>
        <v>ОДНОРОДНЫЕ</v>
      </c>
      <c r="O38" s="37">
        <f t="shared" si="5"/>
        <v>66151.8</v>
      </c>
    </row>
    <row r="39" spans="1:15" ht="38.25" customHeight="1" x14ac:dyDescent="0.25">
      <c r="A39" s="24">
        <v>19</v>
      </c>
      <c r="B39" s="35" t="s">
        <v>26</v>
      </c>
      <c r="C39" s="36" t="s">
        <v>24</v>
      </c>
      <c r="D39" s="36">
        <v>30</v>
      </c>
      <c r="E39" s="37">
        <v>770</v>
      </c>
      <c r="F39" s="37">
        <v>772.5</v>
      </c>
      <c r="G39" s="37">
        <v>771.25</v>
      </c>
      <c r="H39" s="37"/>
      <c r="I39" s="37"/>
      <c r="J39" s="37">
        <f t="shared" si="4"/>
        <v>771.25</v>
      </c>
      <c r="K39" s="36">
        <f t="shared" si="0"/>
        <v>3</v>
      </c>
      <c r="L39" s="36">
        <f t="shared" si="1"/>
        <v>1.25</v>
      </c>
      <c r="M39" s="36">
        <f t="shared" si="2"/>
        <v>0.16207455429497569</v>
      </c>
      <c r="N39" s="31" t="str">
        <f t="shared" si="3"/>
        <v>ОДНОРОДНЫЕ</v>
      </c>
      <c r="O39" s="37">
        <f t="shared" si="5"/>
        <v>23137.5</v>
      </c>
    </row>
    <row r="40" spans="1:15" ht="36.75" customHeight="1" x14ac:dyDescent="0.25">
      <c r="A40" s="24">
        <v>20</v>
      </c>
      <c r="B40" s="35" t="s">
        <v>71</v>
      </c>
      <c r="C40" s="36" t="s">
        <v>24</v>
      </c>
      <c r="D40" s="36">
        <v>8</v>
      </c>
      <c r="E40" s="37">
        <v>86.95</v>
      </c>
      <c r="F40" s="37">
        <v>88.08</v>
      </c>
      <c r="G40" s="37">
        <v>87.38</v>
      </c>
      <c r="H40" s="37"/>
      <c r="I40" s="37"/>
      <c r="J40" s="37">
        <f t="shared" si="4"/>
        <v>87.469999999999985</v>
      </c>
      <c r="K40" s="36">
        <f t="shared" si="0"/>
        <v>3</v>
      </c>
      <c r="L40" s="36">
        <f t="shared" si="1"/>
        <v>0.57035076926396611</v>
      </c>
      <c r="M40" s="36">
        <f t="shared" si="2"/>
        <v>0.65205301161994533</v>
      </c>
      <c r="N40" s="31" t="str">
        <f t="shared" si="3"/>
        <v>ОДНОРОДНЫЕ</v>
      </c>
      <c r="O40" s="37">
        <f t="shared" si="5"/>
        <v>699.75999999999988</v>
      </c>
    </row>
    <row r="41" spans="1:15" ht="38.25" customHeight="1" x14ac:dyDescent="0.25">
      <c r="A41" s="24">
        <v>21</v>
      </c>
      <c r="B41" s="35" t="s">
        <v>72</v>
      </c>
      <c r="C41" s="36" t="s">
        <v>24</v>
      </c>
      <c r="D41" s="36">
        <v>180</v>
      </c>
      <c r="E41" s="37">
        <v>55</v>
      </c>
      <c r="F41" s="37">
        <v>55.72</v>
      </c>
      <c r="G41" s="37">
        <v>55.28</v>
      </c>
      <c r="H41" s="37"/>
      <c r="I41" s="37"/>
      <c r="J41" s="37">
        <f t="shared" si="4"/>
        <v>55.333333333333336</v>
      </c>
      <c r="K41" s="36">
        <f t="shared" si="0"/>
        <v>3</v>
      </c>
      <c r="L41" s="36">
        <f t="shared" si="1"/>
        <v>0.36295086903509799</v>
      </c>
      <c r="M41" s="36">
        <f t="shared" si="2"/>
        <v>0.6559353054851168</v>
      </c>
      <c r="N41" s="31" t="str">
        <f t="shared" si="3"/>
        <v>ОДНОРОДНЫЕ</v>
      </c>
      <c r="O41" s="37">
        <f t="shared" si="5"/>
        <v>9960</v>
      </c>
    </row>
    <row r="42" spans="1:15" ht="40.5" customHeight="1" x14ac:dyDescent="0.25">
      <c r="A42" s="24">
        <v>22</v>
      </c>
      <c r="B42" s="35" t="s">
        <v>73</v>
      </c>
      <c r="C42" s="36" t="s">
        <v>24</v>
      </c>
      <c r="D42" s="36">
        <v>250</v>
      </c>
      <c r="E42" s="37">
        <v>90</v>
      </c>
      <c r="F42" s="37">
        <v>91.17</v>
      </c>
      <c r="G42" s="37">
        <v>90.45</v>
      </c>
      <c r="H42" s="37"/>
      <c r="I42" s="37"/>
      <c r="J42" s="37">
        <f t="shared" si="4"/>
        <v>90.54</v>
      </c>
      <c r="K42" s="36">
        <f t="shared" si="0"/>
        <v>3</v>
      </c>
      <c r="L42" s="36">
        <f t="shared" si="1"/>
        <v>0.59016946718718077</v>
      </c>
      <c r="M42" s="36">
        <f t="shared" si="2"/>
        <v>0.65183285529841029</v>
      </c>
      <c r="N42" s="31" t="str">
        <f t="shared" si="3"/>
        <v>ОДНОРОДНЫЕ</v>
      </c>
      <c r="O42" s="37">
        <f t="shared" si="5"/>
        <v>22635</v>
      </c>
    </row>
    <row r="43" spans="1:15" ht="39" hidden="1" customHeight="1" x14ac:dyDescent="0.25">
      <c r="A43" s="24">
        <v>23</v>
      </c>
      <c r="B43" s="35"/>
      <c r="C43" s="36" t="s">
        <v>24</v>
      </c>
      <c r="D43" s="36"/>
      <c r="E43" s="37"/>
      <c r="F43" s="37"/>
      <c r="G43" s="37"/>
      <c r="H43" s="37"/>
      <c r="I43" s="37"/>
      <c r="J43" s="37" t="e">
        <f t="shared" si="4"/>
        <v>#DIV/0!</v>
      </c>
      <c r="K43" s="36">
        <f t="shared" si="0"/>
        <v>0</v>
      </c>
      <c r="L43" s="36" t="e">
        <f t="shared" si="1"/>
        <v>#DIV/0!</v>
      </c>
      <c r="M43" s="36" t="e">
        <f t="shared" si="2"/>
        <v>#DIV/0!</v>
      </c>
      <c r="N43" s="31" t="e">
        <f t="shared" si="3"/>
        <v>#DIV/0!</v>
      </c>
      <c r="O43" s="37" t="e">
        <f t="shared" si="5"/>
        <v>#DIV/0!</v>
      </c>
    </row>
    <row r="44" spans="1:15" ht="35.25" hidden="1" customHeight="1" x14ac:dyDescent="0.25">
      <c r="A44" s="24">
        <v>24</v>
      </c>
      <c r="B44" s="35"/>
      <c r="C44" s="36" t="s">
        <v>24</v>
      </c>
      <c r="D44" s="36"/>
      <c r="E44" s="37"/>
      <c r="F44" s="37"/>
      <c r="G44" s="37"/>
      <c r="H44" s="37"/>
      <c r="I44" s="37"/>
      <c r="J44" s="37" t="e">
        <f t="shared" si="4"/>
        <v>#DIV/0!</v>
      </c>
      <c r="K44" s="36">
        <f t="shared" si="0"/>
        <v>0</v>
      </c>
      <c r="L44" s="36" t="e">
        <f t="shared" si="1"/>
        <v>#DIV/0!</v>
      </c>
      <c r="M44" s="36" t="e">
        <f t="shared" si="2"/>
        <v>#DIV/0!</v>
      </c>
      <c r="N44" s="31" t="e">
        <f t="shared" si="3"/>
        <v>#DIV/0!</v>
      </c>
      <c r="O44" s="37" t="e">
        <f t="shared" si="5"/>
        <v>#DIV/0!</v>
      </c>
    </row>
    <row r="45" spans="1:15" ht="57.75" hidden="1" customHeight="1" x14ac:dyDescent="0.25">
      <c r="A45" s="24">
        <v>25</v>
      </c>
      <c r="B45" s="35"/>
      <c r="C45" s="36" t="s">
        <v>24</v>
      </c>
      <c r="D45" s="36"/>
      <c r="E45" s="37"/>
      <c r="F45" s="37"/>
      <c r="G45" s="37"/>
      <c r="H45" s="37"/>
      <c r="I45" s="37"/>
      <c r="J45" s="37" t="e">
        <f t="shared" si="4"/>
        <v>#DIV/0!</v>
      </c>
      <c r="K45" s="36">
        <f t="shared" si="0"/>
        <v>0</v>
      </c>
      <c r="L45" s="36" t="e">
        <f t="shared" si="1"/>
        <v>#DIV/0!</v>
      </c>
      <c r="M45" s="36" t="e">
        <f t="shared" si="2"/>
        <v>#DIV/0!</v>
      </c>
      <c r="N45" s="31" t="e">
        <f t="shared" si="3"/>
        <v>#DIV/0!</v>
      </c>
      <c r="O45" s="37" t="e">
        <f t="shared" si="5"/>
        <v>#DIV/0!</v>
      </c>
    </row>
    <row r="46" spans="1:15" ht="49.5" hidden="1" customHeight="1" x14ac:dyDescent="0.25">
      <c r="A46" s="24">
        <v>26</v>
      </c>
      <c r="B46" s="35"/>
      <c r="C46" s="36" t="s">
        <v>24</v>
      </c>
      <c r="D46" s="36"/>
      <c r="E46" s="37"/>
      <c r="F46" s="37"/>
      <c r="G46" s="37"/>
      <c r="H46" s="37"/>
      <c r="I46" s="37"/>
      <c r="J46" s="37" t="e">
        <f t="shared" si="4"/>
        <v>#DIV/0!</v>
      </c>
      <c r="K46" s="36">
        <f t="shared" si="0"/>
        <v>0</v>
      </c>
      <c r="L46" s="36" t="e">
        <f t="shared" si="1"/>
        <v>#DIV/0!</v>
      </c>
      <c r="M46" s="36" t="e">
        <f t="shared" si="2"/>
        <v>#DIV/0!</v>
      </c>
      <c r="N46" s="31" t="e">
        <f t="shared" si="3"/>
        <v>#DIV/0!</v>
      </c>
      <c r="O46" s="37" t="e">
        <f t="shared" si="5"/>
        <v>#DIV/0!</v>
      </c>
    </row>
    <row r="47" spans="1:15" ht="64.5" hidden="1" customHeight="1" x14ac:dyDescent="0.25">
      <c r="A47" s="24">
        <v>27</v>
      </c>
      <c r="B47" s="35"/>
      <c r="C47" s="36" t="s">
        <v>24</v>
      </c>
      <c r="D47" s="36"/>
      <c r="E47" s="37"/>
      <c r="F47" s="37"/>
      <c r="G47" s="37"/>
      <c r="H47" s="37"/>
      <c r="I47" s="37"/>
      <c r="J47" s="37" t="e">
        <f t="shared" si="4"/>
        <v>#DIV/0!</v>
      </c>
      <c r="K47" s="36">
        <f t="shared" si="0"/>
        <v>0</v>
      </c>
      <c r="L47" s="36" t="e">
        <f t="shared" si="1"/>
        <v>#DIV/0!</v>
      </c>
      <c r="M47" s="36" t="e">
        <f t="shared" si="2"/>
        <v>#DIV/0!</v>
      </c>
      <c r="N47" s="31" t="e">
        <f t="shared" si="3"/>
        <v>#DIV/0!</v>
      </c>
      <c r="O47" s="37" t="e">
        <f t="shared" si="5"/>
        <v>#DIV/0!</v>
      </c>
    </row>
    <row r="48" spans="1:15" ht="94.5" hidden="1" x14ac:dyDescent="0.25">
      <c r="A48" s="24">
        <v>28</v>
      </c>
      <c r="B48" s="35" t="s">
        <v>29</v>
      </c>
      <c r="C48" s="36" t="s">
        <v>24</v>
      </c>
      <c r="D48" s="36"/>
      <c r="E48" s="37"/>
      <c r="F48" s="37"/>
      <c r="G48" s="37"/>
      <c r="H48" s="37"/>
      <c r="I48" s="37"/>
      <c r="J48" s="37" t="e">
        <f t="shared" si="4"/>
        <v>#DIV/0!</v>
      </c>
      <c r="K48" s="36">
        <f t="shared" si="0"/>
        <v>0</v>
      </c>
      <c r="L48" s="36" t="e">
        <f t="shared" si="1"/>
        <v>#DIV/0!</v>
      </c>
      <c r="M48" s="36" t="e">
        <f t="shared" si="2"/>
        <v>#DIV/0!</v>
      </c>
      <c r="N48" s="31" t="e">
        <f t="shared" si="3"/>
        <v>#DIV/0!</v>
      </c>
      <c r="O48" s="37" t="e">
        <f t="shared" si="5"/>
        <v>#DIV/0!</v>
      </c>
    </row>
    <row r="49" spans="1:15" ht="15" hidden="1" customHeight="1" x14ac:dyDescent="0.25">
      <c r="A49" s="24"/>
      <c r="B49" s="35"/>
      <c r="C49" s="36" t="s">
        <v>24</v>
      </c>
      <c r="D49" s="36"/>
      <c r="E49" s="37"/>
      <c r="F49" s="37"/>
      <c r="G49" s="37"/>
      <c r="H49" s="37"/>
      <c r="I49" s="37"/>
      <c r="J49" s="37" t="e">
        <f t="shared" si="4"/>
        <v>#DIV/0!</v>
      </c>
      <c r="K49" s="36">
        <f t="shared" si="0"/>
        <v>0</v>
      </c>
      <c r="L49" s="36" t="e">
        <f t="shared" si="1"/>
        <v>#DIV/0!</v>
      </c>
      <c r="M49" s="36" t="e">
        <f t="shared" si="2"/>
        <v>#DIV/0!</v>
      </c>
      <c r="N49" s="31" t="e">
        <f t="shared" si="3"/>
        <v>#DIV/0!</v>
      </c>
      <c r="O49" s="37" t="e">
        <f t="shared" si="5"/>
        <v>#DIV/0!</v>
      </c>
    </row>
    <row r="50" spans="1:15" ht="15" hidden="1" customHeight="1" x14ac:dyDescent="0.25">
      <c r="A50" s="24"/>
      <c r="B50" s="35"/>
      <c r="C50" s="36" t="s">
        <v>24</v>
      </c>
      <c r="D50" s="36"/>
      <c r="E50" s="37"/>
      <c r="F50" s="37"/>
      <c r="G50" s="37"/>
      <c r="H50" s="37"/>
      <c r="I50" s="37"/>
      <c r="J50" s="37" t="e">
        <f t="shared" si="4"/>
        <v>#DIV/0!</v>
      </c>
      <c r="K50" s="36">
        <f t="shared" si="0"/>
        <v>0</v>
      </c>
      <c r="L50" s="36" t="e">
        <f t="shared" si="1"/>
        <v>#DIV/0!</v>
      </c>
      <c r="M50" s="36" t="e">
        <f t="shared" si="2"/>
        <v>#DIV/0!</v>
      </c>
      <c r="N50" s="31" t="e">
        <f t="shared" si="3"/>
        <v>#DIV/0!</v>
      </c>
      <c r="O50" s="37" t="e">
        <f t="shared" si="5"/>
        <v>#DIV/0!</v>
      </c>
    </row>
    <row r="51" spans="1:15" ht="15" hidden="1" customHeight="1" x14ac:dyDescent="0.25">
      <c r="A51" s="24"/>
      <c r="B51" s="35"/>
      <c r="C51" s="36" t="s">
        <v>24</v>
      </c>
      <c r="D51" s="36"/>
      <c r="E51" s="37"/>
      <c r="F51" s="37"/>
      <c r="G51" s="37"/>
      <c r="H51" s="37"/>
      <c r="I51" s="37"/>
      <c r="J51" s="37" t="e">
        <f t="shared" si="4"/>
        <v>#DIV/0!</v>
      </c>
      <c r="K51" s="36">
        <f t="shared" si="0"/>
        <v>0</v>
      </c>
      <c r="L51" s="36" t="e">
        <f t="shared" si="1"/>
        <v>#DIV/0!</v>
      </c>
      <c r="M51" s="36" t="e">
        <f t="shared" si="2"/>
        <v>#DIV/0!</v>
      </c>
      <c r="N51" s="31" t="e">
        <f t="shared" si="3"/>
        <v>#DIV/0!</v>
      </c>
      <c r="O51" s="37" t="e">
        <f t="shared" si="5"/>
        <v>#DIV/0!</v>
      </c>
    </row>
    <row r="52" spans="1:15" ht="15" hidden="1" customHeight="1" x14ac:dyDescent="0.25">
      <c r="A52" s="24"/>
      <c r="B52" s="35"/>
      <c r="C52" s="36" t="s">
        <v>24</v>
      </c>
      <c r="D52" s="36"/>
      <c r="E52" s="37"/>
      <c r="F52" s="37"/>
      <c r="G52" s="37"/>
      <c r="H52" s="37"/>
      <c r="I52" s="37"/>
      <c r="J52" s="37" t="e">
        <f t="shared" si="4"/>
        <v>#DIV/0!</v>
      </c>
      <c r="K52" s="36">
        <f t="shared" si="0"/>
        <v>0</v>
      </c>
      <c r="L52" s="36" t="e">
        <f t="shared" si="1"/>
        <v>#DIV/0!</v>
      </c>
      <c r="M52" s="36" t="e">
        <f t="shared" si="2"/>
        <v>#DIV/0!</v>
      </c>
      <c r="N52" s="31" t="e">
        <f t="shared" si="3"/>
        <v>#DIV/0!</v>
      </c>
      <c r="O52" s="37" t="e">
        <f t="shared" si="5"/>
        <v>#DIV/0!</v>
      </c>
    </row>
    <row r="53" spans="1:15" ht="15" hidden="1" customHeight="1" x14ac:dyDescent="0.25">
      <c r="A53" s="24"/>
      <c r="B53" s="35"/>
      <c r="C53" s="36" t="s">
        <v>24</v>
      </c>
      <c r="D53" s="36"/>
      <c r="E53" s="37"/>
      <c r="F53" s="37"/>
      <c r="G53" s="37"/>
      <c r="H53" s="37"/>
      <c r="I53" s="37"/>
      <c r="J53" s="37" t="e">
        <f t="shared" si="4"/>
        <v>#DIV/0!</v>
      </c>
      <c r="K53" s="36">
        <f t="shared" si="0"/>
        <v>0</v>
      </c>
      <c r="L53" s="36" t="e">
        <f t="shared" si="1"/>
        <v>#DIV/0!</v>
      </c>
      <c r="M53" s="36" t="e">
        <f t="shared" si="2"/>
        <v>#DIV/0!</v>
      </c>
      <c r="N53" s="31" t="e">
        <f t="shared" si="3"/>
        <v>#DIV/0!</v>
      </c>
      <c r="O53" s="37" t="e">
        <f t="shared" si="5"/>
        <v>#DIV/0!</v>
      </c>
    </row>
    <row r="54" spans="1:15" ht="41.25" customHeight="1" x14ac:dyDescent="0.25">
      <c r="A54" s="28">
        <v>23</v>
      </c>
      <c r="B54" s="35" t="s">
        <v>74</v>
      </c>
      <c r="C54" s="36" t="s">
        <v>34</v>
      </c>
      <c r="D54" s="36">
        <v>600</v>
      </c>
      <c r="E54" s="37">
        <v>4.5</v>
      </c>
      <c r="F54" s="37">
        <v>4.5590000000000002</v>
      </c>
      <c r="G54" s="37">
        <v>4.5229999999999997</v>
      </c>
      <c r="H54" s="37"/>
      <c r="I54" s="37"/>
      <c r="J54" s="37">
        <f t="shared" si="4"/>
        <v>4.5273333333333339</v>
      </c>
      <c r="K54" s="36">
        <f t="shared" si="0"/>
        <v>3</v>
      </c>
      <c r="L54" s="36">
        <f t="shared" si="1"/>
        <v>2.9737742572921364E-2</v>
      </c>
      <c r="M54" s="36">
        <f t="shared" si="2"/>
        <v>0.6568489745160071</v>
      </c>
      <c r="N54" s="31" t="str">
        <f t="shared" si="3"/>
        <v>ОДНОРОДНЫЕ</v>
      </c>
      <c r="O54" s="37">
        <f t="shared" si="5"/>
        <v>2716.4000000000005</v>
      </c>
    </row>
    <row r="55" spans="1:15" ht="39.75" customHeight="1" x14ac:dyDescent="0.25">
      <c r="A55" s="28">
        <v>24</v>
      </c>
      <c r="B55" s="35" t="s">
        <v>59</v>
      </c>
      <c r="C55" s="36" t="s">
        <v>24</v>
      </c>
      <c r="D55" s="36">
        <v>130</v>
      </c>
      <c r="E55" s="37">
        <v>45</v>
      </c>
      <c r="F55" s="37">
        <v>45.59</v>
      </c>
      <c r="G55" s="37">
        <v>45.23</v>
      </c>
      <c r="H55" s="37"/>
      <c r="I55" s="37"/>
      <c r="J55" s="37">
        <f t="shared" si="4"/>
        <v>45.273333333333333</v>
      </c>
      <c r="K55" s="36">
        <f t="shared" si="0"/>
        <v>3</v>
      </c>
      <c r="L55" s="36">
        <f t="shared" si="1"/>
        <v>0.29737742572921461</v>
      </c>
      <c r="M55" s="36">
        <f t="shared" si="2"/>
        <v>0.65684897451600932</v>
      </c>
      <c r="N55" s="31" t="str">
        <f t="shared" si="3"/>
        <v>ОДНОРОДНЫЕ</v>
      </c>
      <c r="O55" s="37">
        <f t="shared" si="5"/>
        <v>5885.5333333333338</v>
      </c>
    </row>
    <row r="56" spans="1:15" ht="35.25" customHeight="1" x14ac:dyDescent="0.25">
      <c r="A56" s="28">
        <v>25</v>
      </c>
      <c r="B56" s="35" t="s">
        <v>48</v>
      </c>
      <c r="C56" s="36" t="s">
        <v>24</v>
      </c>
      <c r="D56" s="36">
        <v>600</v>
      </c>
      <c r="E56" s="37">
        <v>230</v>
      </c>
      <c r="F56" s="37">
        <v>233</v>
      </c>
      <c r="G56" s="37">
        <v>231.15</v>
      </c>
      <c r="H56" s="37"/>
      <c r="I56" s="37"/>
      <c r="J56" s="37">
        <f t="shared" si="4"/>
        <v>231.38333333333333</v>
      </c>
      <c r="K56" s="36">
        <f t="shared" si="0"/>
        <v>3</v>
      </c>
      <c r="L56" s="36">
        <f t="shared" si="1"/>
        <v>1.5135499110810096</v>
      </c>
      <c r="M56" s="36">
        <f t="shared" si="2"/>
        <v>0.65413091309414806</v>
      </c>
      <c r="N56" s="31" t="str">
        <f t="shared" si="3"/>
        <v>ОДНОРОДНЫЕ</v>
      </c>
      <c r="O56" s="37">
        <f t="shared" si="5"/>
        <v>138830</v>
      </c>
    </row>
    <row r="57" spans="1:15" ht="33" customHeight="1" x14ac:dyDescent="0.25">
      <c r="A57" s="30">
        <v>26</v>
      </c>
      <c r="B57" s="35" t="s">
        <v>54</v>
      </c>
      <c r="C57" s="39" t="s">
        <v>24</v>
      </c>
      <c r="D57" s="36">
        <v>270</v>
      </c>
      <c r="E57" s="37">
        <v>100</v>
      </c>
      <c r="F57" s="37">
        <v>101.3</v>
      </c>
      <c r="G57" s="37">
        <v>100.5</v>
      </c>
      <c r="H57" s="37"/>
      <c r="I57" s="37"/>
      <c r="J57" s="37">
        <f t="shared" si="4"/>
        <v>100.60000000000001</v>
      </c>
      <c r="K57" s="36">
        <f t="shared" si="0"/>
        <v>3</v>
      </c>
      <c r="L57" s="36">
        <f t="shared" si="1"/>
        <v>0.6557438524301985</v>
      </c>
      <c r="M57" s="36">
        <f t="shared" si="2"/>
        <v>0.65183285529840795</v>
      </c>
      <c r="N57" s="31" t="str">
        <f t="shared" si="3"/>
        <v>ОДНОРОДНЫЕ</v>
      </c>
      <c r="O57" s="37">
        <f t="shared" si="5"/>
        <v>27162.000000000004</v>
      </c>
    </row>
    <row r="58" spans="1:15" ht="33" customHeight="1" x14ac:dyDescent="0.25">
      <c r="A58" s="28">
        <v>27</v>
      </c>
      <c r="B58" s="35" t="s">
        <v>55</v>
      </c>
      <c r="C58" s="36" t="s">
        <v>24</v>
      </c>
      <c r="D58" s="36">
        <v>300</v>
      </c>
      <c r="E58" s="37">
        <v>90</v>
      </c>
      <c r="F58" s="37">
        <v>91.17</v>
      </c>
      <c r="G58" s="37">
        <v>90.45</v>
      </c>
      <c r="H58" s="37"/>
      <c r="I58" s="37"/>
      <c r="J58" s="37">
        <f t="shared" si="4"/>
        <v>90.54</v>
      </c>
      <c r="K58" s="36">
        <f t="shared" si="0"/>
        <v>3</v>
      </c>
      <c r="L58" s="36">
        <f t="shared" si="1"/>
        <v>0.59016946718718077</v>
      </c>
      <c r="M58" s="36">
        <f t="shared" si="2"/>
        <v>0.65183285529841029</v>
      </c>
      <c r="N58" s="31" t="str">
        <f t="shared" si="3"/>
        <v>ОДНОРОДНЫЕ</v>
      </c>
      <c r="O58" s="37">
        <f t="shared" si="5"/>
        <v>27162.000000000004</v>
      </c>
    </row>
    <row r="59" spans="1:15" ht="35.25" customHeight="1" x14ac:dyDescent="0.25">
      <c r="A59" s="28">
        <v>28</v>
      </c>
      <c r="B59" s="35" t="s">
        <v>61</v>
      </c>
      <c r="C59" s="36" t="s">
        <v>24</v>
      </c>
      <c r="D59" s="36">
        <v>60</v>
      </c>
      <c r="E59" s="37">
        <v>130</v>
      </c>
      <c r="F59" s="37">
        <v>131.69999999999999</v>
      </c>
      <c r="G59" s="37">
        <v>130.65</v>
      </c>
      <c r="H59" s="37"/>
      <c r="I59" s="37"/>
      <c r="J59" s="37">
        <f t="shared" si="4"/>
        <v>130.78333333333333</v>
      </c>
      <c r="K59" s="36">
        <f t="shared" si="0"/>
        <v>3</v>
      </c>
      <c r="L59" s="36">
        <f t="shared" si="1"/>
        <v>0.85780728216384483</v>
      </c>
      <c r="M59" s="36">
        <f t="shared" si="2"/>
        <v>0.65589954033172793</v>
      </c>
      <c r="N59" s="31" t="str">
        <f t="shared" si="3"/>
        <v>ОДНОРОДНЫЕ</v>
      </c>
      <c r="O59" s="37">
        <f t="shared" si="5"/>
        <v>7847</v>
      </c>
    </row>
    <row r="60" spans="1:15" ht="71.25" customHeight="1" x14ac:dyDescent="0.25">
      <c r="A60" s="28">
        <v>29</v>
      </c>
      <c r="B60" s="35" t="s">
        <v>31</v>
      </c>
      <c r="C60" s="36" t="s">
        <v>24</v>
      </c>
      <c r="D60" s="36">
        <v>70</v>
      </c>
      <c r="E60" s="37">
        <v>75.69</v>
      </c>
      <c r="F60" s="37">
        <v>76.680000000000007</v>
      </c>
      <c r="G60" s="37">
        <v>76.069999999999993</v>
      </c>
      <c r="H60" s="37"/>
      <c r="I60" s="37"/>
      <c r="J60" s="37">
        <f t="shared" si="4"/>
        <v>76.146666666666661</v>
      </c>
      <c r="K60" s="36">
        <f t="shared" si="0"/>
        <v>3</v>
      </c>
      <c r="L60" s="36">
        <f t="shared" si="1"/>
        <v>0.49943301185778516</v>
      </c>
      <c r="M60" s="36">
        <f t="shared" si="2"/>
        <v>0.65588296076578345</v>
      </c>
      <c r="N60" s="31" t="str">
        <f t="shared" si="3"/>
        <v>ОДНОРОДНЫЕ</v>
      </c>
      <c r="O60" s="37">
        <f t="shared" si="5"/>
        <v>5330.2666666666664</v>
      </c>
    </row>
    <row r="61" spans="1:15" ht="59.25" customHeight="1" x14ac:dyDescent="0.25">
      <c r="A61" s="28">
        <v>30</v>
      </c>
      <c r="B61" s="35" t="s">
        <v>58</v>
      </c>
      <c r="C61" s="36" t="s">
        <v>24</v>
      </c>
      <c r="D61" s="36">
        <v>16</v>
      </c>
      <c r="E61" s="37">
        <v>59.37</v>
      </c>
      <c r="F61" s="37">
        <v>60.15</v>
      </c>
      <c r="G61" s="37"/>
      <c r="H61" s="37"/>
      <c r="I61" s="37"/>
      <c r="J61" s="37">
        <f t="shared" si="4"/>
        <v>59.76</v>
      </c>
      <c r="K61" s="36">
        <f t="shared" si="0"/>
        <v>2</v>
      </c>
      <c r="L61" s="36">
        <f t="shared" si="1"/>
        <v>0.55154328932550789</v>
      </c>
      <c r="M61" s="36">
        <f t="shared" si="2"/>
        <v>0.92293053769328637</v>
      </c>
      <c r="N61" s="31" t="str">
        <f t="shared" si="3"/>
        <v>ОДНОРОДНЫЕ</v>
      </c>
      <c r="O61" s="37">
        <f t="shared" si="5"/>
        <v>956.16</v>
      </c>
    </row>
    <row r="62" spans="1:15" ht="80.25" customHeight="1" x14ac:dyDescent="0.25">
      <c r="A62" s="28">
        <v>31</v>
      </c>
      <c r="B62" s="35" t="s">
        <v>56</v>
      </c>
      <c r="C62" s="36" t="s">
        <v>24</v>
      </c>
      <c r="D62" s="36">
        <v>20</v>
      </c>
      <c r="E62" s="37">
        <v>278.04000000000002</v>
      </c>
      <c r="F62" s="37">
        <v>281.67</v>
      </c>
      <c r="G62" s="37">
        <v>279.43</v>
      </c>
      <c r="H62" s="37"/>
      <c r="I62" s="37"/>
      <c r="J62" s="37">
        <f t="shared" si="4"/>
        <v>279.71333333333337</v>
      </c>
      <c r="K62" s="36">
        <f t="shared" si="0"/>
        <v>3</v>
      </c>
      <c r="L62" s="36">
        <f t="shared" si="1"/>
        <v>1.8315112157268729</v>
      </c>
      <c r="M62" s="36">
        <f t="shared" si="2"/>
        <v>0.65478152003010437</v>
      </c>
      <c r="N62" s="31" t="str">
        <f t="shared" si="3"/>
        <v>ОДНОРОДНЫЕ</v>
      </c>
      <c r="O62" s="37">
        <f t="shared" si="5"/>
        <v>5594.2666666666673</v>
      </c>
    </row>
    <row r="63" spans="1:15" ht="35.25" customHeight="1" x14ac:dyDescent="0.25">
      <c r="A63" s="30">
        <v>32</v>
      </c>
      <c r="B63" s="40" t="s">
        <v>75</v>
      </c>
      <c r="C63" s="39" t="s">
        <v>24</v>
      </c>
      <c r="D63" s="36">
        <v>15</v>
      </c>
      <c r="E63" s="37">
        <v>39.909999999999997</v>
      </c>
      <c r="F63" s="37">
        <v>40.450000000000003</v>
      </c>
      <c r="G63" s="37">
        <v>40.11</v>
      </c>
      <c r="H63" s="37"/>
      <c r="I63" s="37"/>
      <c r="J63" s="37">
        <f t="shared" si="4"/>
        <v>40.156666666666666</v>
      </c>
      <c r="K63" s="36">
        <f t="shared" si="0"/>
        <v>3</v>
      </c>
      <c r="L63" s="36">
        <f t="shared" si="1"/>
        <v>0.27300793639258009</v>
      </c>
      <c r="M63" s="36">
        <f t="shared" si="2"/>
        <v>0.67985706746720365</v>
      </c>
      <c r="N63" s="31" t="str">
        <f t="shared" si="3"/>
        <v>ОДНОРОДНЫЕ</v>
      </c>
      <c r="O63" s="37">
        <f t="shared" si="5"/>
        <v>602.35</v>
      </c>
    </row>
    <row r="64" spans="1:15" ht="69" customHeight="1" x14ac:dyDescent="0.25">
      <c r="A64" s="28">
        <v>33</v>
      </c>
      <c r="B64" s="35" t="s">
        <v>47</v>
      </c>
      <c r="C64" s="36" t="s">
        <v>24</v>
      </c>
      <c r="D64" s="36">
        <v>12</v>
      </c>
      <c r="E64" s="37">
        <v>127.63</v>
      </c>
      <c r="F64" s="37">
        <v>129.30000000000001</v>
      </c>
      <c r="G64" s="37">
        <v>128.27000000000001</v>
      </c>
      <c r="H64" s="37"/>
      <c r="I64" s="37"/>
      <c r="J64" s="37">
        <f t="shared" si="4"/>
        <v>128.4</v>
      </c>
      <c r="K64" s="36">
        <f t="shared" si="0"/>
        <v>3</v>
      </c>
      <c r="L64" s="36">
        <f t="shared" si="1"/>
        <v>0.84255563614518203</v>
      </c>
      <c r="M64" s="36">
        <f t="shared" si="2"/>
        <v>0.65619597830621657</v>
      </c>
      <c r="N64" s="31" t="str">
        <f t="shared" si="3"/>
        <v>ОДНОРОДНЫЕ</v>
      </c>
      <c r="O64" s="37">
        <f t="shared" si="5"/>
        <v>1540.8000000000002</v>
      </c>
    </row>
    <row r="65" spans="1:15" ht="62.25" customHeight="1" x14ac:dyDescent="0.25">
      <c r="A65" s="28">
        <v>34</v>
      </c>
      <c r="B65" s="35" t="s">
        <v>37</v>
      </c>
      <c r="C65" s="36" t="s">
        <v>24</v>
      </c>
      <c r="D65" s="36">
        <v>110</v>
      </c>
      <c r="E65" s="37">
        <v>257.89</v>
      </c>
      <c r="F65" s="37">
        <v>261.25</v>
      </c>
      <c r="G65" s="37">
        <v>259.18</v>
      </c>
      <c r="H65" s="37"/>
      <c r="I65" s="37"/>
      <c r="J65" s="37">
        <f t="shared" si="4"/>
        <v>259.44</v>
      </c>
      <c r="K65" s="36">
        <f t="shared" si="0"/>
        <v>3</v>
      </c>
      <c r="L65" s="36">
        <f t="shared" si="1"/>
        <v>1.6950221237494274</v>
      </c>
      <c r="M65" s="36">
        <f t="shared" si="2"/>
        <v>0.65333877727005374</v>
      </c>
      <c r="N65" s="31" t="str">
        <f t="shared" si="3"/>
        <v>ОДНОРОДНЫЕ</v>
      </c>
      <c r="O65" s="37">
        <f t="shared" si="5"/>
        <v>28538.400000000001</v>
      </c>
    </row>
    <row r="66" spans="1:15" ht="54.75" customHeight="1" x14ac:dyDescent="0.25">
      <c r="A66" s="28">
        <v>35</v>
      </c>
      <c r="B66" s="35" t="s">
        <v>43</v>
      </c>
      <c r="C66" s="36" t="s">
        <v>24</v>
      </c>
      <c r="D66" s="36">
        <v>50</v>
      </c>
      <c r="E66" s="37">
        <v>105.45</v>
      </c>
      <c r="F66" s="37">
        <v>106.83</v>
      </c>
      <c r="G66" s="37">
        <v>105.98</v>
      </c>
      <c r="H66" s="37"/>
      <c r="I66" s="37"/>
      <c r="J66" s="37">
        <f t="shared" si="4"/>
        <v>106.08666666666666</v>
      </c>
      <c r="K66" s="36">
        <f t="shared" si="0"/>
        <v>3</v>
      </c>
      <c r="L66" s="36">
        <f t="shared" si="1"/>
        <v>0.6961561127601551</v>
      </c>
      <c r="M66" s="36">
        <f t="shared" si="2"/>
        <v>0.65621452217698284</v>
      </c>
      <c r="N66" s="31" t="str">
        <f t="shared" si="3"/>
        <v>ОДНОРОДНЫЕ</v>
      </c>
      <c r="O66" s="37">
        <f t="shared" si="5"/>
        <v>5304.333333333333</v>
      </c>
    </row>
    <row r="67" spans="1:15" ht="42" customHeight="1" x14ac:dyDescent="0.25">
      <c r="A67" s="28">
        <v>36</v>
      </c>
      <c r="B67" s="35" t="s">
        <v>76</v>
      </c>
      <c r="C67" s="36" t="s">
        <v>24</v>
      </c>
      <c r="D67" s="36">
        <v>450</v>
      </c>
      <c r="E67" s="37">
        <v>65.25</v>
      </c>
      <c r="F67" s="37">
        <v>68.599999999999994</v>
      </c>
      <c r="G67" s="37">
        <v>67</v>
      </c>
      <c r="H67" s="37"/>
      <c r="I67" s="37"/>
      <c r="J67" s="37">
        <f t="shared" si="4"/>
        <v>66.95</v>
      </c>
      <c r="K67" s="36">
        <f t="shared" si="0"/>
        <v>3</v>
      </c>
      <c r="L67" s="36">
        <f t="shared" si="1"/>
        <v>1.6755596080116011</v>
      </c>
      <c r="M67" s="36">
        <f t="shared" si="2"/>
        <v>2.5027029245879029</v>
      </c>
      <c r="N67" s="31" t="str">
        <f t="shared" si="3"/>
        <v>ОДНОРОДНЫЕ</v>
      </c>
      <c r="O67" s="37">
        <f t="shared" si="5"/>
        <v>30127.5</v>
      </c>
    </row>
    <row r="68" spans="1:15" ht="63" customHeight="1" x14ac:dyDescent="0.25">
      <c r="A68" s="28">
        <v>37</v>
      </c>
      <c r="B68" s="35" t="s">
        <v>40</v>
      </c>
      <c r="C68" s="36" t="s">
        <v>24</v>
      </c>
      <c r="D68" s="36">
        <v>80</v>
      </c>
      <c r="E68" s="37">
        <v>280.72000000000003</v>
      </c>
      <c r="F68" s="37">
        <v>284.38</v>
      </c>
      <c r="G68" s="37">
        <v>282.12</v>
      </c>
      <c r="H68" s="37"/>
      <c r="I68" s="37"/>
      <c r="J68" s="37">
        <f t="shared" si="4"/>
        <v>282.40666666666669</v>
      </c>
      <c r="K68" s="36">
        <f t="shared" si="0"/>
        <v>3</v>
      </c>
      <c r="L68" s="36">
        <f t="shared" si="1"/>
        <v>1.846762933712196</v>
      </c>
      <c r="M68" s="36">
        <f t="shared" si="2"/>
        <v>0.65393744259302045</v>
      </c>
      <c r="N68" s="31" t="str">
        <f t="shared" si="3"/>
        <v>ОДНОРОДНЫЕ</v>
      </c>
      <c r="O68" s="37">
        <f t="shared" si="5"/>
        <v>22592.533333333336</v>
      </c>
    </row>
    <row r="69" spans="1:15" ht="64.5" customHeight="1" x14ac:dyDescent="0.25">
      <c r="A69" s="30">
        <v>38</v>
      </c>
      <c r="B69" s="35" t="s">
        <v>25</v>
      </c>
      <c r="C69" s="39" t="s">
        <v>24</v>
      </c>
      <c r="D69" s="36">
        <v>80</v>
      </c>
      <c r="E69" s="37">
        <v>71.98</v>
      </c>
      <c r="F69" s="37">
        <v>72.92</v>
      </c>
      <c r="G69" s="37">
        <v>72.34</v>
      </c>
      <c r="H69" s="37"/>
      <c r="I69" s="37"/>
      <c r="J69" s="37">
        <f t="shared" si="4"/>
        <v>72.413333333333341</v>
      </c>
      <c r="K69" s="36">
        <f t="shared" si="0"/>
        <v>3</v>
      </c>
      <c r="L69" s="36">
        <f t="shared" si="1"/>
        <v>0.47427137098219646</v>
      </c>
      <c r="M69" s="36">
        <f t="shared" si="2"/>
        <v>0.65495033739025466</v>
      </c>
      <c r="N69" s="31" t="str">
        <f t="shared" si="3"/>
        <v>ОДНОРОДНЫЕ</v>
      </c>
      <c r="O69" s="37">
        <f t="shared" si="5"/>
        <v>5793.0666666666675</v>
      </c>
    </row>
    <row r="70" spans="1:15" ht="67.5" customHeight="1" x14ac:dyDescent="0.25">
      <c r="A70" s="28">
        <v>39</v>
      </c>
      <c r="B70" s="35" t="s">
        <v>36</v>
      </c>
      <c r="C70" s="36" t="s">
        <v>24</v>
      </c>
      <c r="D70" s="36">
        <v>40</v>
      </c>
      <c r="E70" s="37">
        <v>139.34</v>
      </c>
      <c r="F70" s="37">
        <v>141.16</v>
      </c>
      <c r="G70" s="37">
        <v>140.04</v>
      </c>
      <c r="H70" s="37"/>
      <c r="I70" s="37"/>
      <c r="J70" s="37">
        <f t="shared" si="4"/>
        <v>140.17999999999998</v>
      </c>
      <c r="K70" s="36">
        <f t="shared" si="0"/>
        <v>3</v>
      </c>
      <c r="L70" s="36">
        <f t="shared" si="1"/>
        <v>0.91804139340227742</v>
      </c>
      <c r="M70" s="36">
        <f t="shared" si="2"/>
        <v>0.65490183578419003</v>
      </c>
      <c r="N70" s="31" t="str">
        <f t="shared" si="3"/>
        <v>ОДНОРОДНЫЕ</v>
      </c>
      <c r="O70" s="37">
        <f t="shared" si="5"/>
        <v>5607.1999999999989</v>
      </c>
    </row>
    <row r="71" spans="1:15" ht="31.5" customHeight="1" x14ac:dyDescent="0.25">
      <c r="A71" s="28">
        <v>40</v>
      </c>
      <c r="B71" s="35" t="s">
        <v>51</v>
      </c>
      <c r="C71" s="36" t="s">
        <v>24</v>
      </c>
      <c r="D71" s="36">
        <v>40</v>
      </c>
      <c r="E71" s="37">
        <v>130</v>
      </c>
      <c r="F71" s="37">
        <v>131.69999999999999</v>
      </c>
      <c r="G71" s="37">
        <v>130.65</v>
      </c>
      <c r="H71" s="37"/>
      <c r="I71" s="37"/>
      <c r="J71" s="37">
        <f t="shared" si="4"/>
        <v>130.78333333333333</v>
      </c>
      <c r="K71" s="36">
        <f t="shared" si="0"/>
        <v>3</v>
      </c>
      <c r="L71" s="36">
        <f t="shared" si="1"/>
        <v>0.85780728216384483</v>
      </c>
      <c r="M71" s="36">
        <f t="shared" si="2"/>
        <v>0.65589954033172793</v>
      </c>
      <c r="N71" s="31" t="str">
        <f t="shared" si="3"/>
        <v>ОДНОРОДНЫЕ</v>
      </c>
      <c r="O71" s="37">
        <f t="shared" si="5"/>
        <v>5231.333333333333</v>
      </c>
    </row>
    <row r="72" spans="1:15" ht="31.5" customHeight="1" x14ac:dyDescent="0.25">
      <c r="A72" s="28">
        <v>41</v>
      </c>
      <c r="B72" s="35" t="s">
        <v>52</v>
      </c>
      <c r="C72" s="36" t="s">
        <v>24</v>
      </c>
      <c r="D72" s="36">
        <v>80</v>
      </c>
      <c r="E72" s="37">
        <v>160</v>
      </c>
      <c r="F72" s="37">
        <v>162.09</v>
      </c>
      <c r="G72" s="37">
        <v>160.80000000000001</v>
      </c>
      <c r="H72" s="37"/>
      <c r="I72" s="37"/>
      <c r="J72" s="37">
        <f t="shared" si="4"/>
        <v>160.96333333333334</v>
      </c>
      <c r="K72" s="36">
        <f t="shared" si="0"/>
        <v>3</v>
      </c>
      <c r="L72" s="36">
        <f t="shared" si="1"/>
        <v>1.0545299110662227</v>
      </c>
      <c r="M72" s="36">
        <f t="shared" si="2"/>
        <v>0.65513672538231649</v>
      </c>
      <c r="N72" s="31" t="str">
        <f t="shared" si="3"/>
        <v>ОДНОРОДНЫЕ</v>
      </c>
      <c r="O72" s="37">
        <f t="shared" si="5"/>
        <v>12877.066666666668</v>
      </c>
    </row>
    <row r="73" spans="1:15" ht="36" customHeight="1" x14ac:dyDescent="0.25">
      <c r="A73" s="28">
        <v>42</v>
      </c>
      <c r="B73" s="35" t="s">
        <v>77</v>
      </c>
      <c r="C73" s="36" t="s">
        <v>24</v>
      </c>
      <c r="D73" s="36">
        <v>6</v>
      </c>
      <c r="E73" s="37">
        <v>930.87</v>
      </c>
      <c r="F73" s="37">
        <v>936.36</v>
      </c>
      <c r="G73" s="37">
        <v>935.52</v>
      </c>
      <c r="H73" s="37"/>
      <c r="I73" s="37"/>
      <c r="J73" s="37">
        <f t="shared" si="4"/>
        <v>934.25</v>
      </c>
      <c r="K73" s="36">
        <f t="shared" si="0"/>
        <v>3</v>
      </c>
      <c r="L73" s="36">
        <f t="shared" si="1"/>
        <v>2.9571438923393618</v>
      </c>
      <c r="M73" s="36">
        <f t="shared" si="2"/>
        <v>0.31652597188540132</v>
      </c>
      <c r="N73" s="31" t="str">
        <f t="shared" si="3"/>
        <v>ОДНОРОДНЫЕ</v>
      </c>
      <c r="O73" s="37">
        <f t="shared" si="5"/>
        <v>5605.5</v>
      </c>
    </row>
    <row r="74" spans="1:15" ht="38.25" customHeight="1" x14ac:dyDescent="0.25">
      <c r="A74" s="28">
        <v>43</v>
      </c>
      <c r="B74" s="35" t="s">
        <v>78</v>
      </c>
      <c r="C74" s="36" t="s">
        <v>24</v>
      </c>
      <c r="D74" s="36">
        <v>140</v>
      </c>
      <c r="E74" s="37">
        <v>204.99</v>
      </c>
      <c r="F74" s="37">
        <v>210</v>
      </c>
      <c r="G74" s="37">
        <v>206</v>
      </c>
      <c r="H74" s="37"/>
      <c r="I74" s="37"/>
      <c r="J74" s="37">
        <f t="shared" si="4"/>
        <v>206.99666666666667</v>
      </c>
      <c r="K74" s="36">
        <f t="shared" si="0"/>
        <v>3</v>
      </c>
      <c r="L74" s="36">
        <f t="shared" si="1"/>
        <v>2.6495345503188505</v>
      </c>
      <c r="M74" s="36">
        <f t="shared" si="2"/>
        <v>1.2799889935355726</v>
      </c>
      <c r="N74" s="31" t="str">
        <f t="shared" si="3"/>
        <v>ОДНОРОДНЫЕ</v>
      </c>
      <c r="O74" s="37">
        <f t="shared" si="5"/>
        <v>28979.533333333333</v>
      </c>
    </row>
    <row r="75" spans="1:15" ht="33.75" customHeight="1" x14ac:dyDescent="0.25">
      <c r="A75" s="28">
        <v>44</v>
      </c>
      <c r="B75" s="35" t="s">
        <v>60</v>
      </c>
      <c r="C75" s="36" t="s">
        <v>24</v>
      </c>
      <c r="D75" s="36">
        <v>80</v>
      </c>
      <c r="E75" s="37">
        <v>50</v>
      </c>
      <c r="F75" s="37">
        <v>61.2</v>
      </c>
      <c r="G75" s="37">
        <v>55.3</v>
      </c>
      <c r="H75" s="37"/>
      <c r="I75" s="37"/>
      <c r="J75" s="37">
        <f t="shared" si="4"/>
        <v>55.5</v>
      </c>
      <c r="K75" s="36">
        <f t="shared" si="0"/>
        <v>3</v>
      </c>
      <c r="L75" s="36">
        <f t="shared" si="1"/>
        <v>5.6026779311325772</v>
      </c>
      <c r="M75" s="36">
        <f t="shared" si="2"/>
        <v>10.094915191229868</v>
      </c>
      <c r="N75" s="31" t="str">
        <f t="shared" si="3"/>
        <v>ОДНОРОДНЫЕ</v>
      </c>
      <c r="O75" s="37">
        <f t="shared" si="5"/>
        <v>4440</v>
      </c>
    </row>
    <row r="76" spans="1:15" ht="37.5" customHeight="1" x14ac:dyDescent="0.25">
      <c r="A76" s="28">
        <v>45</v>
      </c>
      <c r="B76" s="35" t="s">
        <v>79</v>
      </c>
      <c r="C76" s="36" t="s">
        <v>24</v>
      </c>
      <c r="D76" s="36">
        <v>15</v>
      </c>
      <c r="E76" s="37">
        <v>290</v>
      </c>
      <c r="F76" s="37">
        <v>302.3</v>
      </c>
      <c r="G76" s="37">
        <v>300</v>
      </c>
      <c r="H76" s="37"/>
      <c r="I76" s="37"/>
      <c r="J76" s="37">
        <f t="shared" si="4"/>
        <v>297.43333333333334</v>
      </c>
      <c r="K76" s="36">
        <f t="shared" si="0"/>
        <v>3</v>
      </c>
      <c r="L76" s="36">
        <f t="shared" si="1"/>
        <v>6.5393679613043183</v>
      </c>
      <c r="M76" s="36">
        <f t="shared" si="2"/>
        <v>2.1985995611243925</v>
      </c>
      <c r="N76" s="31" t="str">
        <f t="shared" si="3"/>
        <v>ОДНОРОДНЫЕ</v>
      </c>
      <c r="O76" s="37">
        <f t="shared" si="5"/>
        <v>4461.5</v>
      </c>
    </row>
    <row r="77" spans="1:15" ht="42" hidden="1" customHeight="1" x14ac:dyDescent="0.25">
      <c r="A77" s="28">
        <v>46</v>
      </c>
      <c r="B77" s="35"/>
      <c r="C77" s="36" t="s">
        <v>24</v>
      </c>
      <c r="D77" s="36"/>
      <c r="E77" s="37"/>
      <c r="F77" s="37"/>
      <c r="G77" s="37"/>
      <c r="H77" s="37"/>
      <c r="I77" s="37"/>
      <c r="J77" s="37" t="e">
        <f t="shared" si="4"/>
        <v>#DIV/0!</v>
      </c>
      <c r="K77" s="36">
        <f t="shared" si="0"/>
        <v>0</v>
      </c>
      <c r="L77" s="36" t="e">
        <f t="shared" si="1"/>
        <v>#DIV/0!</v>
      </c>
      <c r="M77" s="36" t="e">
        <f t="shared" si="2"/>
        <v>#DIV/0!</v>
      </c>
      <c r="N77" s="36" t="e">
        <f t="shared" si="3"/>
        <v>#DIV/0!</v>
      </c>
      <c r="O77" s="37" t="e">
        <f t="shared" si="5"/>
        <v>#DIV/0!</v>
      </c>
    </row>
    <row r="78" spans="1:15" ht="39.75" hidden="1" customHeight="1" x14ac:dyDescent="0.25">
      <c r="A78" s="28">
        <v>47</v>
      </c>
      <c r="B78" s="35"/>
      <c r="C78" s="36" t="s">
        <v>24</v>
      </c>
      <c r="D78" s="36"/>
      <c r="E78" s="37"/>
      <c r="F78" s="37"/>
      <c r="G78" s="37"/>
      <c r="H78" s="37"/>
      <c r="I78" s="37"/>
      <c r="J78" s="37" t="e">
        <f t="shared" si="4"/>
        <v>#DIV/0!</v>
      </c>
      <c r="K78" s="36">
        <f t="shared" si="0"/>
        <v>0</v>
      </c>
      <c r="L78" s="36" t="e">
        <f t="shared" si="1"/>
        <v>#DIV/0!</v>
      </c>
      <c r="M78" s="36" t="e">
        <f t="shared" si="2"/>
        <v>#DIV/0!</v>
      </c>
      <c r="N78" s="36" t="e">
        <f t="shared" si="3"/>
        <v>#DIV/0!</v>
      </c>
      <c r="O78" s="37" t="e">
        <f t="shared" si="5"/>
        <v>#DIV/0!</v>
      </c>
    </row>
    <row r="79" spans="1:15" ht="33" hidden="1" customHeight="1" x14ac:dyDescent="0.25">
      <c r="A79" s="28">
        <v>48</v>
      </c>
      <c r="B79" s="35"/>
      <c r="C79" s="36" t="s">
        <v>24</v>
      </c>
      <c r="D79" s="36"/>
      <c r="E79" s="37"/>
      <c r="F79" s="37"/>
      <c r="G79" s="37"/>
      <c r="H79" s="37"/>
      <c r="I79" s="37"/>
      <c r="J79" s="37" t="e">
        <f t="shared" si="4"/>
        <v>#DIV/0!</v>
      </c>
      <c r="K79" s="36">
        <f t="shared" si="0"/>
        <v>0</v>
      </c>
      <c r="L79" s="36" t="e">
        <f t="shared" si="1"/>
        <v>#DIV/0!</v>
      </c>
      <c r="M79" s="36" t="e">
        <f t="shared" si="2"/>
        <v>#DIV/0!</v>
      </c>
      <c r="N79" s="36" t="e">
        <f t="shared" si="3"/>
        <v>#DIV/0!</v>
      </c>
      <c r="O79" s="37" t="e">
        <f t="shared" si="5"/>
        <v>#DIV/0!</v>
      </c>
    </row>
    <row r="80" spans="1:15" ht="39.75" hidden="1" customHeight="1" x14ac:dyDescent="0.25">
      <c r="A80" s="28">
        <v>49</v>
      </c>
      <c r="B80" s="35"/>
      <c r="C80" s="36" t="s">
        <v>24</v>
      </c>
      <c r="D80" s="36"/>
      <c r="E80" s="37"/>
      <c r="F80" s="37"/>
      <c r="G80" s="37"/>
      <c r="H80" s="37"/>
      <c r="I80" s="37"/>
      <c r="J80" s="37" t="e">
        <f t="shared" si="4"/>
        <v>#DIV/0!</v>
      </c>
      <c r="K80" s="36">
        <f t="shared" si="0"/>
        <v>0</v>
      </c>
      <c r="L80" s="36" t="e">
        <f t="shared" si="1"/>
        <v>#DIV/0!</v>
      </c>
      <c r="M80" s="36" t="e">
        <f t="shared" si="2"/>
        <v>#DIV/0!</v>
      </c>
      <c r="N80" s="36" t="e">
        <f t="shared" si="3"/>
        <v>#DIV/0!</v>
      </c>
      <c r="O80" s="37" t="e">
        <f t="shared" si="5"/>
        <v>#DIV/0!</v>
      </c>
    </row>
    <row r="81" spans="1:17" ht="15.75" hidden="1" x14ac:dyDescent="0.25">
      <c r="A81" s="28">
        <v>50</v>
      </c>
      <c r="B81" s="35"/>
      <c r="C81" s="36" t="s">
        <v>24</v>
      </c>
      <c r="D81" s="36"/>
      <c r="E81" s="37"/>
      <c r="F81" s="37"/>
      <c r="G81" s="37"/>
      <c r="H81" s="37"/>
      <c r="I81" s="37"/>
      <c r="J81" s="37" t="e">
        <f t="shared" si="4"/>
        <v>#DIV/0!</v>
      </c>
      <c r="K81" s="36">
        <f t="shared" si="0"/>
        <v>0</v>
      </c>
      <c r="L81" s="36" t="e">
        <f t="shared" si="1"/>
        <v>#DIV/0!</v>
      </c>
      <c r="M81" s="36" t="e">
        <f t="shared" si="2"/>
        <v>#DIV/0!</v>
      </c>
      <c r="N81" s="36" t="e">
        <f t="shared" si="3"/>
        <v>#DIV/0!</v>
      </c>
      <c r="O81" s="37" t="e">
        <f t="shared" si="5"/>
        <v>#DIV/0!</v>
      </c>
    </row>
    <row r="82" spans="1:17" hidden="1" x14ac:dyDescent="0.25">
      <c r="A82" s="28">
        <v>43</v>
      </c>
      <c r="B82" s="26"/>
      <c r="C82" s="17" t="s">
        <v>24</v>
      </c>
      <c r="D82" s="17"/>
      <c r="E82" s="13"/>
      <c r="F82" s="13"/>
      <c r="G82" s="13"/>
      <c r="H82" s="13"/>
      <c r="I82" s="13"/>
      <c r="J82" s="29" t="e">
        <f t="shared" ref="J82:J87" si="6">AVERAGE(E82:I82)</f>
        <v>#DIV/0!</v>
      </c>
      <c r="K82" s="28">
        <f t="shared" ref="K82:K87" si="7">COUNT(E82:I82)</f>
        <v>0</v>
      </c>
      <c r="L82" s="28" t="e">
        <f t="shared" ref="L82:L87" si="8">STDEV(E82:I82)</f>
        <v>#DIV/0!</v>
      </c>
      <c r="M82" s="28" t="e">
        <f t="shared" ref="M82:M87" si="9">L82/J82*100</f>
        <v>#DIV/0!</v>
      </c>
      <c r="N82" s="28" t="e">
        <f t="shared" ref="N82:N87" si="10">IF(M82&lt;33,"ОДНОРОДНЫЕ","НЕОДНОРОДНЫЕ")</f>
        <v>#DIV/0!</v>
      </c>
      <c r="O82" s="29" t="e">
        <f t="shared" ref="O82:O87" si="11">D82*J82</f>
        <v>#DIV/0!</v>
      </c>
    </row>
    <row r="83" spans="1:17" hidden="1" x14ac:dyDescent="0.25">
      <c r="A83" s="28">
        <v>44</v>
      </c>
      <c r="B83" s="26"/>
      <c r="C83" s="17" t="s">
        <v>24</v>
      </c>
      <c r="D83" s="17"/>
      <c r="E83" s="13"/>
      <c r="F83" s="13"/>
      <c r="G83" s="13"/>
      <c r="H83" s="13"/>
      <c r="I83" s="13"/>
      <c r="J83" s="29" t="e">
        <f t="shared" si="6"/>
        <v>#DIV/0!</v>
      </c>
      <c r="K83" s="28">
        <f t="shared" si="7"/>
        <v>0</v>
      </c>
      <c r="L83" s="28" t="e">
        <f t="shared" si="8"/>
        <v>#DIV/0!</v>
      </c>
      <c r="M83" s="28" t="e">
        <f t="shared" si="9"/>
        <v>#DIV/0!</v>
      </c>
      <c r="N83" s="28" t="e">
        <f t="shared" si="10"/>
        <v>#DIV/0!</v>
      </c>
      <c r="O83" s="29" t="e">
        <f t="shared" si="11"/>
        <v>#DIV/0!</v>
      </c>
    </row>
    <row r="84" spans="1:17" hidden="1" x14ac:dyDescent="0.25">
      <c r="A84" s="28">
        <v>45</v>
      </c>
      <c r="B84" s="26"/>
      <c r="C84" s="17" t="s">
        <v>24</v>
      </c>
      <c r="D84" s="17"/>
      <c r="E84" s="13"/>
      <c r="F84" s="13"/>
      <c r="G84" s="13"/>
      <c r="H84" s="13"/>
      <c r="I84" s="13"/>
      <c r="J84" s="29" t="e">
        <f t="shared" si="6"/>
        <v>#DIV/0!</v>
      </c>
      <c r="K84" s="28">
        <f t="shared" si="7"/>
        <v>0</v>
      </c>
      <c r="L84" s="28" t="e">
        <f t="shared" si="8"/>
        <v>#DIV/0!</v>
      </c>
      <c r="M84" s="28" t="e">
        <f t="shared" si="9"/>
        <v>#DIV/0!</v>
      </c>
      <c r="N84" s="28" t="e">
        <f t="shared" si="10"/>
        <v>#DIV/0!</v>
      </c>
      <c r="O84" s="29" t="e">
        <f t="shared" si="11"/>
        <v>#DIV/0!</v>
      </c>
    </row>
    <row r="85" spans="1:17" hidden="1" x14ac:dyDescent="0.25">
      <c r="A85" s="28">
        <v>46</v>
      </c>
      <c r="B85" s="26"/>
      <c r="C85" s="17" t="s">
        <v>24</v>
      </c>
      <c r="D85" s="17"/>
      <c r="E85" s="13"/>
      <c r="F85" s="13"/>
      <c r="G85" s="13"/>
      <c r="H85" s="13"/>
      <c r="I85" s="13"/>
      <c r="J85" s="29" t="e">
        <f t="shared" si="6"/>
        <v>#DIV/0!</v>
      </c>
      <c r="K85" s="28">
        <f t="shared" si="7"/>
        <v>0</v>
      </c>
      <c r="L85" s="28" t="e">
        <f t="shared" si="8"/>
        <v>#DIV/0!</v>
      </c>
      <c r="M85" s="28" t="e">
        <f t="shared" si="9"/>
        <v>#DIV/0!</v>
      </c>
      <c r="N85" s="28" t="e">
        <f t="shared" si="10"/>
        <v>#DIV/0!</v>
      </c>
      <c r="O85" s="29" t="e">
        <f t="shared" si="11"/>
        <v>#DIV/0!</v>
      </c>
    </row>
    <row r="86" spans="1:17" hidden="1" x14ac:dyDescent="0.25">
      <c r="A86" s="28">
        <v>47</v>
      </c>
      <c r="B86" s="26"/>
      <c r="C86" s="17" t="s">
        <v>24</v>
      </c>
      <c r="D86" s="17"/>
      <c r="E86" s="13"/>
      <c r="F86" s="13"/>
      <c r="G86" s="13"/>
      <c r="H86" s="13"/>
      <c r="I86" s="13"/>
      <c r="J86" s="29" t="e">
        <f t="shared" si="6"/>
        <v>#DIV/0!</v>
      </c>
      <c r="K86" s="28">
        <f t="shared" si="7"/>
        <v>0</v>
      </c>
      <c r="L86" s="28" t="e">
        <f t="shared" si="8"/>
        <v>#DIV/0!</v>
      </c>
      <c r="M86" s="28" t="e">
        <f t="shared" si="9"/>
        <v>#DIV/0!</v>
      </c>
      <c r="N86" s="28" t="e">
        <f t="shared" si="10"/>
        <v>#DIV/0!</v>
      </c>
      <c r="O86" s="29" t="e">
        <f t="shared" si="11"/>
        <v>#DIV/0!</v>
      </c>
    </row>
    <row r="87" spans="1:17" hidden="1" x14ac:dyDescent="0.25">
      <c r="A87" s="28">
        <v>48</v>
      </c>
      <c r="B87" s="26"/>
      <c r="C87" s="17" t="s">
        <v>24</v>
      </c>
      <c r="D87" s="17"/>
      <c r="E87" s="13"/>
      <c r="F87" s="13"/>
      <c r="G87" s="13"/>
      <c r="H87" s="13"/>
      <c r="I87" s="13"/>
      <c r="J87" s="29" t="e">
        <f t="shared" si="6"/>
        <v>#DIV/0!</v>
      </c>
      <c r="K87" s="28">
        <f t="shared" si="7"/>
        <v>0</v>
      </c>
      <c r="L87" s="28" t="e">
        <f t="shared" si="8"/>
        <v>#DIV/0!</v>
      </c>
      <c r="M87" s="28" t="e">
        <f t="shared" si="9"/>
        <v>#DIV/0!</v>
      </c>
      <c r="N87" s="28" t="e">
        <f t="shared" si="10"/>
        <v>#DIV/0!</v>
      </c>
      <c r="O87" s="29" t="e">
        <f t="shared" si="11"/>
        <v>#DIV/0!</v>
      </c>
    </row>
    <row r="88" spans="1:17" hidden="1" x14ac:dyDescent="0.25"/>
    <row r="89" spans="1:17" x14ac:dyDescent="0.25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</row>
    <row r="90" spans="1:17" ht="15" customHeight="1" x14ac:dyDescent="0.25">
      <c r="A90" s="52" t="s">
        <v>89</v>
      </c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4"/>
      <c r="Q90" s="54"/>
    </row>
    <row r="91" spans="1:17" x14ac:dyDescent="0.2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4"/>
      <c r="Q91" s="54"/>
    </row>
    <row r="92" spans="1:17" ht="90" hidden="1" x14ac:dyDescent="0.25">
      <c r="A92" s="33"/>
      <c r="B92" s="58" t="s">
        <v>33</v>
      </c>
      <c r="C92" s="33"/>
      <c r="D92" s="33"/>
      <c r="E92" s="4"/>
      <c r="F92" s="4"/>
      <c r="G92" s="4"/>
      <c r="H92" s="4"/>
      <c r="I92" s="4"/>
      <c r="J92" s="4"/>
      <c r="K92" s="33"/>
      <c r="L92" s="33"/>
      <c r="M92" s="33"/>
      <c r="N92" s="33"/>
      <c r="O92" s="4"/>
      <c r="P92" s="55"/>
      <c r="Q92" s="55"/>
    </row>
    <row r="93" spans="1:17" ht="90" hidden="1" x14ac:dyDescent="0.25">
      <c r="A93" s="33"/>
      <c r="B93" s="58" t="s">
        <v>44</v>
      </c>
      <c r="C93" s="33"/>
      <c r="D93" s="33"/>
      <c r="E93" s="4"/>
      <c r="F93" s="4"/>
      <c r="G93" s="4"/>
      <c r="H93" s="4"/>
      <c r="I93" s="4"/>
      <c r="J93" s="4"/>
      <c r="K93" s="33"/>
      <c r="L93" s="33"/>
      <c r="M93" s="33"/>
      <c r="N93" s="33"/>
      <c r="O93" s="4"/>
      <c r="P93" s="55"/>
      <c r="Q93" s="55"/>
    </row>
    <row r="94" spans="1:17" ht="90" hidden="1" x14ac:dyDescent="0.25">
      <c r="A94" s="33"/>
      <c r="B94" s="58" t="s">
        <v>45</v>
      </c>
      <c r="C94" s="33"/>
      <c r="D94" s="33"/>
      <c r="E94" s="4"/>
      <c r="F94" s="4"/>
      <c r="G94" s="4"/>
      <c r="H94" s="4"/>
      <c r="I94" s="4"/>
      <c r="J94" s="4"/>
      <c r="K94" s="33"/>
      <c r="L94" s="33"/>
      <c r="M94" s="33"/>
      <c r="N94" s="33"/>
      <c r="O94" s="4"/>
      <c r="P94" s="55"/>
      <c r="Q94" s="55"/>
    </row>
    <row r="95" spans="1:17" ht="60" hidden="1" x14ac:dyDescent="0.25">
      <c r="A95" s="33"/>
      <c r="B95" s="58" t="s">
        <v>35</v>
      </c>
      <c r="C95" s="33"/>
      <c r="D95" s="33"/>
      <c r="E95" s="4"/>
      <c r="F95" s="4"/>
      <c r="G95" s="4"/>
      <c r="H95" s="4"/>
      <c r="I95" s="4"/>
      <c r="J95" s="4"/>
      <c r="K95" s="33"/>
      <c r="L95" s="33"/>
      <c r="M95" s="33"/>
      <c r="N95" s="33"/>
      <c r="O95" s="4"/>
      <c r="P95" s="55"/>
      <c r="Q95" s="55"/>
    </row>
    <row r="96" spans="1:17" ht="90" hidden="1" x14ac:dyDescent="0.25">
      <c r="A96" s="33"/>
      <c r="B96" s="58" t="s">
        <v>36</v>
      </c>
      <c r="C96" s="33"/>
      <c r="D96" s="33"/>
      <c r="E96" s="4"/>
      <c r="F96" s="4"/>
      <c r="G96" s="4"/>
      <c r="H96" s="4"/>
      <c r="I96" s="4"/>
      <c r="J96" s="4"/>
      <c r="K96" s="33"/>
      <c r="L96" s="33"/>
      <c r="M96" s="33"/>
      <c r="N96" s="33"/>
      <c r="O96" s="4"/>
      <c r="P96" s="55"/>
      <c r="Q96" s="55"/>
    </row>
    <row r="97" spans="1:17" ht="45" hidden="1" x14ac:dyDescent="0.25">
      <c r="A97" s="33"/>
      <c r="B97" s="58" t="s">
        <v>37</v>
      </c>
      <c r="C97" s="33"/>
      <c r="D97" s="33"/>
      <c r="E97" s="4"/>
      <c r="F97" s="4"/>
      <c r="G97" s="4"/>
      <c r="H97" s="4"/>
      <c r="I97" s="4"/>
      <c r="J97" s="4"/>
      <c r="K97" s="33"/>
      <c r="L97" s="33"/>
      <c r="M97" s="33"/>
      <c r="N97" s="33"/>
      <c r="O97" s="4"/>
      <c r="P97" s="55"/>
      <c r="Q97" s="55"/>
    </row>
    <row r="98" spans="1:17" ht="60" hidden="1" x14ac:dyDescent="0.25">
      <c r="A98" s="33"/>
      <c r="B98" s="58" t="s">
        <v>38</v>
      </c>
      <c r="C98" s="33"/>
      <c r="D98" s="33"/>
      <c r="E98" s="4"/>
      <c r="F98" s="4"/>
      <c r="G98" s="4"/>
      <c r="H98" s="4"/>
      <c r="I98" s="4"/>
      <c r="J98" s="4"/>
      <c r="K98" s="33"/>
      <c r="L98" s="33"/>
      <c r="M98" s="33"/>
      <c r="N98" s="33"/>
      <c r="O98" s="4"/>
      <c r="P98" s="55"/>
      <c r="Q98" s="55"/>
    </row>
    <row r="99" spans="1:17" hidden="1" x14ac:dyDescent="0.25">
      <c r="A99" s="33"/>
      <c r="B99" s="58"/>
      <c r="C99" s="33"/>
      <c r="D99" s="33"/>
      <c r="E99" s="4"/>
      <c r="F99" s="4"/>
      <c r="G99" s="4"/>
      <c r="H99" s="4"/>
      <c r="I99" s="4"/>
      <c r="J99" s="4"/>
      <c r="K99" s="33"/>
      <c r="L99" s="33"/>
      <c r="M99" s="33"/>
      <c r="N99" s="33"/>
      <c r="O99" s="4"/>
      <c r="P99" s="55"/>
      <c r="Q99" s="55"/>
    </row>
    <row r="100" spans="1:17" ht="60" hidden="1" x14ac:dyDescent="0.25">
      <c r="A100" s="33"/>
      <c r="B100" s="58" t="s">
        <v>47</v>
      </c>
      <c r="C100" s="33"/>
      <c r="D100" s="33"/>
      <c r="E100" s="4"/>
      <c r="F100" s="4"/>
      <c r="G100" s="4"/>
      <c r="H100" s="4"/>
      <c r="I100" s="4"/>
      <c r="J100" s="4"/>
      <c r="K100" s="33"/>
      <c r="L100" s="33"/>
      <c r="M100" s="33"/>
      <c r="N100" s="33"/>
      <c r="O100" s="4"/>
      <c r="P100" s="55"/>
      <c r="Q100" s="55"/>
    </row>
    <row r="101" spans="1:17" hidden="1" x14ac:dyDescent="0.25">
      <c r="A101" s="33"/>
      <c r="B101" s="33"/>
      <c r="C101" s="33"/>
      <c r="D101" s="33"/>
      <c r="E101" s="4"/>
      <c r="F101" s="4"/>
      <c r="G101" s="4"/>
      <c r="H101" s="4"/>
      <c r="I101" s="4"/>
      <c r="J101" s="4"/>
      <c r="K101" s="33"/>
      <c r="L101" s="33"/>
      <c r="M101" s="33"/>
      <c r="N101" s="33"/>
      <c r="O101" s="4"/>
      <c r="P101" s="55"/>
      <c r="Q101" s="55"/>
    </row>
    <row r="102" spans="1:17" ht="60" hidden="1" x14ac:dyDescent="0.25">
      <c r="A102" s="33"/>
      <c r="B102" s="58" t="s">
        <v>50</v>
      </c>
      <c r="C102" s="33"/>
      <c r="D102" s="33"/>
      <c r="E102" s="4"/>
      <c r="F102" s="4"/>
      <c r="G102" s="4"/>
      <c r="H102" s="4"/>
      <c r="I102" s="4"/>
      <c r="J102" s="4"/>
      <c r="K102" s="33"/>
      <c r="L102" s="33"/>
      <c r="M102" s="33"/>
      <c r="N102" s="33"/>
      <c r="O102" s="4"/>
      <c r="P102" s="55"/>
      <c r="Q102" s="55"/>
    </row>
    <row r="103" spans="1:17" ht="60" hidden="1" x14ac:dyDescent="0.25">
      <c r="A103" s="33"/>
      <c r="B103" s="59" t="s">
        <v>51</v>
      </c>
      <c r="C103" s="33"/>
      <c r="D103" s="33"/>
      <c r="E103" s="4"/>
      <c r="F103" s="4"/>
      <c r="G103" s="4"/>
      <c r="H103" s="4"/>
      <c r="I103" s="4"/>
      <c r="J103" s="4"/>
      <c r="K103" s="33"/>
      <c r="L103" s="33"/>
      <c r="M103" s="33"/>
      <c r="N103" s="33"/>
      <c r="O103" s="4"/>
      <c r="P103" s="55"/>
      <c r="Q103" s="55"/>
    </row>
    <row r="104" spans="1:17" hidden="1" x14ac:dyDescent="0.25">
      <c r="A104" s="33"/>
      <c r="B104" s="33"/>
      <c r="C104" s="33"/>
      <c r="D104" s="33"/>
      <c r="E104" s="4"/>
      <c r="F104" s="4"/>
      <c r="G104" s="4"/>
      <c r="H104" s="4"/>
      <c r="I104" s="4"/>
      <c r="J104" s="4"/>
      <c r="K104" s="33"/>
      <c r="L104" s="33"/>
      <c r="M104" s="33"/>
      <c r="N104" s="33"/>
      <c r="O104" s="4"/>
      <c r="P104" s="55"/>
      <c r="Q104" s="55"/>
    </row>
    <row r="105" spans="1:17" ht="15" customHeight="1" x14ac:dyDescent="0.25">
      <c r="A105" s="56" t="s">
        <v>39</v>
      </c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7"/>
      <c r="Q105" s="57"/>
    </row>
    <row r="106" spans="1:17" x14ac:dyDescent="0.25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7"/>
      <c r="Q106" s="57"/>
    </row>
    <row r="107" spans="1:17" x14ac:dyDescent="0.25">
      <c r="A107" s="33"/>
      <c r="B107" s="33"/>
      <c r="C107" s="33"/>
      <c r="D107" s="33"/>
      <c r="E107" s="4"/>
      <c r="F107" s="4"/>
      <c r="G107" s="4"/>
      <c r="H107" s="4"/>
      <c r="I107" s="4"/>
      <c r="J107" s="4"/>
      <c r="K107" s="33"/>
      <c r="L107" s="33"/>
      <c r="M107" s="33"/>
      <c r="N107" s="33"/>
      <c r="O107" s="4"/>
      <c r="P107" s="55"/>
      <c r="Q107" s="55"/>
    </row>
    <row r="108" spans="1:17" x14ac:dyDescent="0.25">
      <c r="A108" s="56" t="s">
        <v>90</v>
      </c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</row>
  </sheetData>
  <mergeCells count="17">
    <mergeCell ref="A105:O106"/>
    <mergeCell ref="A108:Q108"/>
    <mergeCell ref="D16:J16"/>
    <mergeCell ref="N19:N20"/>
    <mergeCell ref="C19:D19"/>
    <mergeCell ref="L13:M13"/>
    <mergeCell ref="B15:N15"/>
    <mergeCell ref="O19:O20"/>
    <mergeCell ref="A18:B18"/>
    <mergeCell ref="C18:D18"/>
    <mergeCell ref="A90:O91"/>
    <mergeCell ref="A19:A20"/>
    <mergeCell ref="B19:B20"/>
    <mergeCell ref="J19:J20"/>
    <mergeCell ref="K19:K20"/>
    <mergeCell ref="L19:L20"/>
    <mergeCell ref="M19:M20"/>
  </mergeCells>
  <conditionalFormatting sqref="N21:N87">
    <cfRule type="containsText" dxfId="5" priority="154" operator="containsText" text="НЕ">
      <formula>NOT(ISERROR(SEARCH("НЕ",N21)))</formula>
    </cfRule>
    <cfRule type="containsText" dxfId="4" priority="155" operator="containsText" text="ОДНОРОДНЫЕ">
      <formula>NOT(ISERROR(SEARCH("ОДНОРОДНЫЕ",N21)))</formula>
    </cfRule>
    <cfRule type="containsText" dxfId="3" priority="156" operator="containsText" text="НЕОДНОРОДНЫЕ">
      <formula>NOT(ISERROR(SEARCH("НЕОДНОРОДНЫЕ",N21)))</formula>
    </cfRule>
  </conditionalFormatting>
  <conditionalFormatting sqref="N21:N87">
    <cfRule type="containsText" dxfId="2" priority="151" operator="containsText" text="НЕОДНОРОДНЫЕ">
      <formula>NOT(ISERROR(SEARCH("НЕОДНОРОДНЫЕ",N21)))</formula>
    </cfRule>
    <cfRule type="containsText" dxfId="1" priority="152" operator="containsText" text="ОДНОРОДНЫЕ">
      <formula>NOT(ISERROR(SEARCH("ОДНОРОДНЫЕ",N21)))</formula>
    </cfRule>
    <cfRule type="containsText" dxfId="0" priority="153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2021-12-20T06:20:18Z</dcterms:modified>
</cp:coreProperties>
</file>