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O20" i="1" s="1"/>
  <c r="K20" i="1"/>
  <c r="L20" i="1"/>
  <c r="J21" i="1"/>
  <c r="O21" i="1" s="1"/>
  <c r="K21" i="1"/>
  <c r="L21" i="1"/>
  <c r="J22" i="1"/>
  <c r="O22" i="1" s="1"/>
  <c r="K22" i="1"/>
  <c r="L22" i="1"/>
  <c r="M22" i="1" s="1"/>
  <c r="N22" i="1" s="1"/>
  <c r="J23" i="1"/>
  <c r="O23" i="1" s="1"/>
  <c r="K23" i="1"/>
  <c r="L23" i="1"/>
  <c r="J24" i="1"/>
  <c r="O24" i="1" s="1"/>
  <c r="K24" i="1"/>
  <c r="L24" i="1"/>
  <c r="J25" i="1"/>
  <c r="O25" i="1" s="1"/>
  <c r="K25" i="1"/>
  <c r="L25" i="1"/>
  <c r="J26" i="1"/>
  <c r="O26" i="1" s="1"/>
  <c r="K26" i="1"/>
  <c r="L26" i="1"/>
  <c r="M25" i="1" l="1"/>
  <c r="N25" i="1" s="1"/>
  <c r="M21" i="1"/>
  <c r="N21" i="1" s="1"/>
  <c r="M20" i="1"/>
  <c r="N20" i="1" s="1"/>
  <c r="M24" i="1"/>
  <c r="N24" i="1" s="1"/>
  <c r="M26" i="1"/>
  <c r="N26" i="1" s="1"/>
  <c r="M23" i="1"/>
  <c r="N23" i="1" s="1"/>
  <c r="L28" i="1"/>
  <c r="K28" i="1"/>
  <c r="L27" i="1"/>
  <c r="K27" i="1"/>
  <c r="L19" i="1"/>
  <c r="K19" i="1"/>
  <c r="J28" i="1"/>
  <c r="J27" i="1"/>
  <c r="O27" i="1" s="1"/>
  <c r="J19" i="1"/>
  <c r="L29" i="1"/>
  <c r="M29" i="1" s="1"/>
  <c r="J29" i="1"/>
  <c r="O29" i="1" s="1"/>
  <c r="K29" i="1"/>
  <c r="M28" i="1" l="1"/>
  <c r="N28" i="1" s="1"/>
  <c r="M19" i="1"/>
  <c r="N19" i="1" s="1"/>
  <c r="M27" i="1"/>
  <c r="N27" i="1" s="1"/>
  <c r="O28" i="1"/>
  <c r="O19" i="1"/>
  <c r="N29" i="1"/>
  <c r="C16" i="1" l="1"/>
</calcChain>
</file>

<file path=xl/sharedStrings.xml><?xml version="1.0" encoding="utf-8"?>
<sst xmlns="http://schemas.openxmlformats.org/spreadsheetml/2006/main" count="54" uniqueCount="44">
  <si>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</si>
  <si>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</si>
  <si>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</si>
  <si>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</si>
  <si>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</si>
  <si>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</si>
  <si>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</si>
  <si>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</si>
  <si>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</si>
  <si>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</si>
  <si>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</si>
  <si>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</si>
  <si>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</si>
  <si>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</si>
  <si>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</si>
  <si>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</si>
  <si>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</si>
  <si>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</si>
  <si>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</si>
  <si>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</si>
  <si>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</si>
  <si>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</si>
  <si>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</si>
  <si>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</si>
  <si>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</si>
  <si>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мойка кузова бесконтактная легкового автомобиля</t>
  </si>
  <si>
    <t>усл.ед.</t>
  </si>
  <si>
    <t>мойка кузова бесконтактная микроавтобуса</t>
  </si>
  <si>
    <t>мойка кузова (облив с пеной и коврики) легкового автомобиля</t>
  </si>
  <si>
    <t>мойка кузова (облив с пеной и коврики) микроавтобуса</t>
  </si>
  <si>
    <t>мойка кузова бесконтактная и салона легкового автомобиля</t>
  </si>
  <si>
    <t>мойка кузова бесконтактная и салона микроавтобуса</t>
  </si>
  <si>
    <t>мойка двигателя автомобиля</t>
  </si>
  <si>
    <t>КП вх.4515 от 27.10.2021</t>
  </si>
  <si>
    <t>ИТОГО:</t>
  </si>
  <si>
    <t>КП вх.4510 от 27.10.2021</t>
  </si>
  <si>
    <t>КП вх.4513 от 27.10.2021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</si>
  <si>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</si>
  <si>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130 010,00 (сто тридцать тысяч десять) рублей 00 копеек.</t>
  </si>
  <si>
    <t>Приложение № 4</t>
  </si>
  <si>
    <t>к Извещению о проведении закупки</t>
  </si>
  <si>
    <t>путем запроса котировок в электронной форме</t>
  </si>
  <si>
    <t>№ 344-21н</t>
  </si>
  <si>
    <t>на оказание услуг по мойке автотранспортных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</si>
</sst>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85" zoomScaleNormal="85" zoomScalePageLayoutView="70" workbookViewId="0">
      <selection activeCell="R16" sqref="R16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0" t="s">
        <v>39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40" t="s">
        <v>40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40" t="s">
        <v>43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40" t="s">
        <v>41</v>
      </c>
    </row>
    <row r="5" spans="1:15" ht="14.45" customHeight="1" x14ac:dyDescent="0.2">
      <c r="A5" s="18"/>
      <c r="B5" s="18"/>
      <c r="C5" s="18"/>
      <c r="D5" s="18"/>
      <c r="K5" s="18"/>
      <c r="L5" s="18"/>
      <c r="M5" s="18"/>
      <c r="N5" s="18"/>
      <c r="O5" s="41" t="s">
        <v>42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</row>
    <row r="7" spans="1:15" s="10" customFormat="1" x14ac:dyDescent="0.25">
      <c r="A7" s="8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11" t="s">
        <v>16</v>
      </c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2" t="s">
        <v>21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17</v>
      </c>
    </row>
    <row r="10" spans="1:15" s="10" customFormat="1" ht="14.45" x14ac:dyDescent="0.3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</row>
    <row r="11" spans="1:15" s="10" customFormat="1" ht="28.9" customHeigh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29" t="s">
        <v>20</v>
      </c>
      <c r="M11" s="29"/>
      <c r="N11" s="8"/>
      <c r="O11" s="4" t="s">
        <v>18</v>
      </c>
    </row>
    <row r="12" spans="1:15" ht="18" x14ac:dyDescent="0.3">
      <c r="O12" s="5"/>
    </row>
    <row r="13" spans="1:15" ht="18.75" x14ac:dyDescent="0.25">
      <c r="B13" s="30" t="s">
        <v>19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"/>
    </row>
    <row r="14" spans="1:15" hidden="1" x14ac:dyDescent="0.25"/>
    <row r="16" spans="1:15" s="8" customFormat="1" ht="51.6" customHeight="1" x14ac:dyDescent="0.25">
      <c r="A16" s="32" t="s">
        <v>14</v>
      </c>
      <c r="B16" s="33"/>
      <c r="C16" s="34">
        <f>SUMIF(O19:O29,"&gt;0")</f>
        <v>136041.66666666666</v>
      </c>
      <c r="D16" s="33"/>
      <c r="E16" s="15" t="s">
        <v>33</v>
      </c>
      <c r="F16" s="15" t="s">
        <v>35</v>
      </c>
      <c r="G16" s="15" t="s">
        <v>36</v>
      </c>
      <c r="H16" s="15"/>
      <c r="I16" s="13"/>
      <c r="J16" s="6"/>
      <c r="K16" s="7"/>
      <c r="L16" s="7"/>
      <c r="M16" s="7"/>
      <c r="N16" s="7"/>
      <c r="O16" s="6"/>
    </row>
    <row r="17" spans="1:15" s="8" customFormat="1" ht="30" customHeight="1" x14ac:dyDescent="0.25">
      <c r="A17" s="37" t="s">
        <v>0</v>
      </c>
      <c r="B17" s="37" t="s">
        <v>1</v>
      </c>
      <c r="C17" s="37" t="s">
        <v>2</v>
      </c>
      <c r="D17" s="37"/>
      <c r="E17" s="6" t="s">
        <v>5</v>
      </c>
      <c r="F17" s="6" t="s">
        <v>7</v>
      </c>
      <c r="G17" s="14" t="s">
        <v>8</v>
      </c>
      <c r="H17" s="13" t="s">
        <v>22</v>
      </c>
      <c r="I17" s="13" t="s">
        <v>23</v>
      </c>
      <c r="J17" s="35" t="s">
        <v>15</v>
      </c>
      <c r="K17" s="37" t="s">
        <v>11</v>
      </c>
      <c r="L17" s="37" t="s">
        <v>12</v>
      </c>
      <c r="M17" s="37" t="s">
        <v>13</v>
      </c>
      <c r="N17" s="37" t="s">
        <v>9</v>
      </c>
      <c r="O17" s="31" t="s">
        <v>10</v>
      </c>
    </row>
    <row r="18" spans="1:15" s="8" customFormat="1" ht="30" x14ac:dyDescent="0.25">
      <c r="A18" s="37"/>
      <c r="B18" s="37"/>
      <c r="C18" s="7" t="s">
        <v>3</v>
      </c>
      <c r="D18" s="7" t="s">
        <v>4</v>
      </c>
      <c r="E18" s="6" t="s">
        <v>6</v>
      </c>
      <c r="F18" s="6" t="s">
        <v>6</v>
      </c>
      <c r="G18" s="14" t="s">
        <v>6</v>
      </c>
      <c r="H18" s="14" t="s">
        <v>6</v>
      </c>
      <c r="I18" s="6" t="s">
        <v>6</v>
      </c>
      <c r="J18" s="36"/>
      <c r="K18" s="37"/>
      <c r="L18" s="37"/>
      <c r="M18" s="37"/>
      <c r="N18" s="37"/>
      <c r="O18" s="31"/>
    </row>
    <row r="19" spans="1:15" s="8" customFormat="1" ht="45" x14ac:dyDescent="0.25">
      <c r="A19" s="17">
        <v>1</v>
      </c>
      <c r="B19" s="21" t="s">
        <v>25</v>
      </c>
      <c r="C19" s="21" t="s">
        <v>26</v>
      </c>
      <c r="D19" s="25">
        <v>120</v>
      </c>
      <c r="E19" s="19">
        <v>101</v>
      </c>
      <c r="F19" s="19">
        <v>121</v>
      </c>
      <c r="G19" s="19">
        <v>120</v>
      </c>
      <c r="H19" s="16"/>
      <c r="I19" s="16"/>
      <c r="J19" s="16">
        <f t="shared" ref="J19:J28" si="0">AVERAGE(E19:I19)</f>
        <v>114</v>
      </c>
      <c r="K19" s="17">
        <f t="shared" ref="K19:K28" si="1">COUNT(E19:I19)</f>
        <v>3</v>
      </c>
      <c r="L19" s="17">
        <f t="shared" ref="L19:L28" si="2">STDEV(E19:I19)</f>
        <v>11.269427669584644</v>
      </c>
      <c r="M19" s="17">
        <f t="shared" ref="M19:M28" si="3">L19/J19*100</f>
        <v>9.8854628680567043</v>
      </c>
      <c r="N19" s="17" t="str">
        <f t="shared" ref="N19:N28" si="4">IF(M19&lt;33,"ОДНОРОДНЫЕ","НЕОДНОРОДНЫЕ")</f>
        <v>ОДНОРОДНЫЕ</v>
      </c>
      <c r="O19" s="16">
        <f t="shared" ref="O19:O28" si="5">D19*J19</f>
        <v>13680</v>
      </c>
    </row>
    <row r="20" spans="1:15" s="8" customFormat="1" ht="45" x14ac:dyDescent="0.25">
      <c r="A20" s="17">
        <v>2</v>
      </c>
      <c r="B20" s="21" t="s">
        <v>27</v>
      </c>
      <c r="C20" s="21" t="s">
        <v>26</v>
      </c>
      <c r="D20" s="25">
        <v>80</v>
      </c>
      <c r="E20" s="19">
        <v>200</v>
      </c>
      <c r="F20" s="19">
        <v>216</v>
      </c>
      <c r="G20" s="19">
        <v>215</v>
      </c>
      <c r="H20" s="16"/>
      <c r="I20" s="16"/>
      <c r="J20" s="16">
        <f t="shared" si="0"/>
        <v>210.33333333333334</v>
      </c>
      <c r="K20" s="17">
        <f t="shared" si="1"/>
        <v>3</v>
      </c>
      <c r="L20" s="17">
        <f t="shared" si="2"/>
        <v>8.9628864398325021</v>
      </c>
      <c r="M20" s="17">
        <f t="shared" si="3"/>
        <v>4.2612772297143424</v>
      </c>
      <c r="N20" s="17" t="str">
        <f t="shared" si="4"/>
        <v>ОДНОРОДНЫЕ</v>
      </c>
      <c r="O20" s="16">
        <f t="shared" si="5"/>
        <v>16826.666666666668</v>
      </c>
    </row>
    <row r="21" spans="1:15" s="8" customFormat="1" ht="45" x14ac:dyDescent="0.25">
      <c r="A21" s="26">
        <v>3</v>
      </c>
      <c r="B21" s="21" t="s">
        <v>28</v>
      </c>
      <c r="C21" s="21" t="s">
        <v>26</v>
      </c>
      <c r="D21" s="25">
        <v>240</v>
      </c>
      <c r="E21" s="27">
        <v>286</v>
      </c>
      <c r="F21" s="27">
        <v>301</v>
      </c>
      <c r="G21" s="27">
        <v>300</v>
      </c>
      <c r="H21" s="27"/>
      <c r="I21" s="27"/>
      <c r="J21" s="27">
        <f t="shared" ref="J21:J26" si="6">AVERAGE(E21:I21)</f>
        <v>295.66666666666669</v>
      </c>
      <c r="K21" s="26">
        <f t="shared" ref="K21:K26" si="7">COUNT(E21:I21)</f>
        <v>3</v>
      </c>
      <c r="L21" s="26">
        <f t="shared" ref="L21:L26" si="8">STDEV(E21:I21)</f>
        <v>8.3864970836060841</v>
      </c>
      <c r="M21" s="26">
        <f t="shared" ref="M21:M26" si="9">L21/J21*100</f>
        <v>2.8364702650302425</v>
      </c>
      <c r="N21" s="26" t="str">
        <f t="shared" ref="N21:N26" si="10">IF(M21&lt;33,"ОДНОРОДНЫЕ","НЕОДНОРОДНЫЕ")</f>
        <v>ОДНОРОДНЫЕ</v>
      </c>
      <c r="O21" s="27">
        <f t="shared" ref="O21:O26" si="11">D21*J21</f>
        <v>70960</v>
      </c>
    </row>
    <row r="22" spans="1:15" s="8" customFormat="1" ht="45" x14ac:dyDescent="0.25">
      <c r="A22" s="26">
        <v>4</v>
      </c>
      <c r="B22" s="21" t="s">
        <v>29</v>
      </c>
      <c r="C22" s="21" t="s">
        <v>26</v>
      </c>
      <c r="D22" s="25">
        <v>80</v>
      </c>
      <c r="E22" s="27">
        <v>250</v>
      </c>
      <c r="F22" s="27">
        <v>263</v>
      </c>
      <c r="G22" s="27">
        <v>262</v>
      </c>
      <c r="H22" s="27"/>
      <c r="I22" s="27"/>
      <c r="J22" s="27">
        <f t="shared" si="6"/>
        <v>258.33333333333331</v>
      </c>
      <c r="K22" s="26">
        <f t="shared" si="7"/>
        <v>3</v>
      </c>
      <c r="L22" s="26">
        <f t="shared" si="8"/>
        <v>7.2341781380702352</v>
      </c>
      <c r="M22" s="26">
        <f t="shared" si="9"/>
        <v>2.8003270211884783</v>
      </c>
      <c r="N22" s="26" t="str">
        <f t="shared" si="10"/>
        <v>ОДНОРОДНЫЕ</v>
      </c>
      <c r="O22" s="27">
        <f t="shared" si="11"/>
        <v>20666.666666666664</v>
      </c>
    </row>
    <row r="23" spans="1:15" s="8" customFormat="1" ht="45" x14ac:dyDescent="0.25">
      <c r="A23" s="26">
        <v>5</v>
      </c>
      <c r="B23" s="21" t="s">
        <v>30</v>
      </c>
      <c r="C23" s="21" t="s">
        <v>26</v>
      </c>
      <c r="D23" s="25">
        <v>50</v>
      </c>
      <c r="E23" s="27">
        <v>89</v>
      </c>
      <c r="F23" s="27">
        <v>91</v>
      </c>
      <c r="G23" s="27">
        <v>92</v>
      </c>
      <c r="H23" s="27"/>
      <c r="I23" s="27"/>
      <c r="J23" s="27">
        <f t="shared" si="6"/>
        <v>90.666666666666671</v>
      </c>
      <c r="K23" s="26">
        <f t="shared" si="7"/>
        <v>3</v>
      </c>
      <c r="L23" s="26">
        <f t="shared" si="8"/>
        <v>1.5275252316519468</v>
      </c>
      <c r="M23" s="26">
        <f t="shared" si="9"/>
        <v>1.6847704760867059</v>
      </c>
      <c r="N23" s="26" t="str">
        <f t="shared" si="10"/>
        <v>ОДНОРОДНЫЕ</v>
      </c>
      <c r="O23" s="27">
        <f t="shared" si="11"/>
        <v>4533.3333333333339</v>
      </c>
    </row>
    <row r="24" spans="1:15" s="8" customFormat="1" ht="45" x14ac:dyDescent="0.25">
      <c r="A24" s="26">
        <v>6</v>
      </c>
      <c r="B24" s="21" t="s">
        <v>31</v>
      </c>
      <c r="C24" s="21" t="s">
        <v>26</v>
      </c>
      <c r="D24" s="25">
        <v>50</v>
      </c>
      <c r="E24" s="27">
        <v>101</v>
      </c>
      <c r="F24" s="27">
        <v>113</v>
      </c>
      <c r="G24" s="27">
        <v>112</v>
      </c>
      <c r="H24" s="27"/>
      <c r="I24" s="27"/>
      <c r="J24" s="27">
        <f t="shared" si="6"/>
        <v>108.66666666666667</v>
      </c>
      <c r="K24" s="26">
        <f t="shared" si="7"/>
        <v>3</v>
      </c>
      <c r="L24" s="26">
        <f t="shared" si="8"/>
        <v>6.6583281184793925</v>
      </c>
      <c r="M24" s="26">
        <f t="shared" si="9"/>
        <v>6.1272958145515881</v>
      </c>
      <c r="N24" s="26" t="str">
        <f t="shared" si="10"/>
        <v>ОДНОРОДНЫЕ</v>
      </c>
      <c r="O24" s="27">
        <f t="shared" si="11"/>
        <v>5433.3333333333339</v>
      </c>
    </row>
    <row r="25" spans="1:15" s="8" customFormat="1" ht="30" x14ac:dyDescent="0.25">
      <c r="A25" s="26">
        <v>7</v>
      </c>
      <c r="B25" s="21" t="s">
        <v>32</v>
      </c>
      <c r="C25" s="21" t="s">
        <v>26</v>
      </c>
      <c r="D25" s="25">
        <v>25</v>
      </c>
      <c r="E25" s="27">
        <v>150</v>
      </c>
      <c r="F25" s="27">
        <v>162</v>
      </c>
      <c r="G25" s="27">
        <v>161</v>
      </c>
      <c r="H25" s="27"/>
      <c r="I25" s="27"/>
      <c r="J25" s="27">
        <f t="shared" si="6"/>
        <v>157.66666666666666</v>
      </c>
      <c r="K25" s="26">
        <f t="shared" si="7"/>
        <v>3</v>
      </c>
      <c r="L25" s="26">
        <f t="shared" si="8"/>
        <v>6.6583281184793925</v>
      </c>
      <c r="M25" s="26">
        <f t="shared" si="9"/>
        <v>4.2230410899446467</v>
      </c>
      <c r="N25" s="26" t="str">
        <f t="shared" si="10"/>
        <v>ОДНОРОДНЫЕ</v>
      </c>
      <c r="O25" s="27">
        <f t="shared" si="11"/>
        <v>3941.6666666666665</v>
      </c>
    </row>
    <row r="26" spans="1:15" s="8" customFormat="1" ht="30" x14ac:dyDescent="0.25">
      <c r="A26" s="26">
        <v>8</v>
      </c>
      <c r="B26" s="21" t="s">
        <v>34</v>
      </c>
      <c r="C26" s="21"/>
      <c r="D26" s="23"/>
      <c r="E26" s="27">
        <v>130010</v>
      </c>
      <c r="F26" s="27">
        <v>139330</v>
      </c>
      <c r="G26" s="27">
        <v>138785</v>
      </c>
      <c r="H26" s="27"/>
      <c r="I26" s="27"/>
      <c r="J26" s="27">
        <f t="shared" si="6"/>
        <v>136041.66666666666</v>
      </c>
      <c r="K26" s="26">
        <f t="shared" si="7"/>
        <v>3</v>
      </c>
      <c r="L26" s="26">
        <f t="shared" si="8"/>
        <v>5230.6795288311569</v>
      </c>
      <c r="M26" s="26">
        <f t="shared" si="9"/>
        <v>3.8449099139953375</v>
      </c>
      <c r="N26" s="26" t="str">
        <f t="shared" si="10"/>
        <v>ОДНОРОДНЫЕ</v>
      </c>
      <c r="O26" s="27">
        <f t="shared" si="11"/>
        <v>0</v>
      </c>
    </row>
    <row r="27" spans="1:15" s="8" customFormat="1" ht="14.45" hidden="1" x14ac:dyDescent="0.3">
      <c r="A27" s="26">
        <v>9</v>
      </c>
      <c r="B27" s="21"/>
      <c r="C27" s="21"/>
      <c r="D27" s="24"/>
      <c r="E27" s="19"/>
      <c r="F27" s="19"/>
      <c r="G27" s="19"/>
      <c r="H27" s="16"/>
      <c r="I27" s="16"/>
      <c r="J27" s="16" t="e">
        <f t="shared" si="0"/>
        <v>#DIV/0!</v>
      </c>
      <c r="K27" s="17">
        <f t="shared" si="1"/>
        <v>0</v>
      </c>
      <c r="L27" s="17" t="e">
        <f t="shared" si="2"/>
        <v>#DIV/0!</v>
      </c>
      <c r="M27" s="17" t="e">
        <f t="shared" si="3"/>
        <v>#DIV/0!</v>
      </c>
      <c r="N27" s="17" t="e">
        <f t="shared" si="4"/>
        <v>#DIV/0!</v>
      </c>
      <c r="O27" s="16" t="e">
        <f t="shared" si="5"/>
        <v>#DIV/0!</v>
      </c>
    </row>
    <row r="28" spans="1:15" s="8" customFormat="1" ht="14.45" hidden="1" x14ac:dyDescent="0.3">
      <c r="A28" s="26">
        <v>10</v>
      </c>
      <c r="B28" s="20"/>
      <c r="C28" s="21"/>
      <c r="D28" s="22"/>
      <c r="E28" s="16"/>
      <c r="F28" s="16"/>
      <c r="G28" s="16"/>
      <c r="H28" s="16"/>
      <c r="I28" s="16"/>
      <c r="J28" s="16" t="e">
        <f t="shared" si="0"/>
        <v>#DIV/0!</v>
      </c>
      <c r="K28" s="17">
        <f t="shared" si="1"/>
        <v>0</v>
      </c>
      <c r="L28" s="17" t="e">
        <f t="shared" si="2"/>
        <v>#DIV/0!</v>
      </c>
      <c r="M28" s="17" t="e">
        <f t="shared" si="3"/>
        <v>#DIV/0!</v>
      </c>
      <c r="N28" s="17" t="e">
        <f t="shared" si="4"/>
        <v>#DIV/0!</v>
      </c>
      <c r="O28" s="16" t="e">
        <f t="shared" si="5"/>
        <v>#DIV/0!</v>
      </c>
    </row>
    <row r="29" spans="1:15" s="8" customFormat="1" ht="14.45" hidden="1" customHeight="1" x14ac:dyDescent="0.3">
      <c r="A29" s="26">
        <v>11</v>
      </c>
      <c r="B29" s="20"/>
      <c r="C29" s="21"/>
      <c r="D29" s="22"/>
      <c r="E29" s="16"/>
      <c r="F29" s="16"/>
      <c r="G29" s="16"/>
      <c r="H29" s="14"/>
      <c r="I29" s="6"/>
      <c r="J29" s="6" t="e">
        <f>AVERAGE(E29:I29)</f>
        <v>#DIV/0!</v>
      </c>
      <c r="K29" s="7">
        <f>COUNT(E29:I29)</f>
        <v>0</v>
      </c>
      <c r="L29" s="7" t="e">
        <f>STDEV(E29:I29)</f>
        <v>#DIV/0!</v>
      </c>
      <c r="M29" s="7" t="e">
        <f>L29/J29*100</f>
        <v>#DIV/0!</v>
      </c>
      <c r="N29" s="7" t="e">
        <f>IF(M29&lt;33,"ОДНОРОДНЫЕ","НЕОДНОРОДНЫЕ")</f>
        <v>#DIV/0!</v>
      </c>
      <c r="O29" s="6" t="e">
        <f>D29*J29</f>
        <v>#DIV/0!</v>
      </c>
    </row>
    <row r="30" spans="1:15" s="10" customFormat="1" ht="14.45" x14ac:dyDescent="0.3">
      <c r="A30" s="8"/>
      <c r="B30" s="8"/>
      <c r="C30" s="8"/>
      <c r="D30" s="8"/>
      <c r="E30" s="9"/>
      <c r="F30" s="9"/>
      <c r="G30" s="9"/>
      <c r="H30" s="9"/>
      <c r="I30" s="9"/>
      <c r="J30" s="9"/>
      <c r="K30" s="8"/>
      <c r="L30" s="8"/>
      <c r="M30" s="8"/>
      <c r="N30" s="8"/>
      <c r="O30" s="9"/>
    </row>
    <row r="31" spans="1:15" s="28" customFormat="1" ht="33.6" customHeight="1" x14ac:dyDescent="0.25">
      <c r="A31" s="38" t="s">
        <v>37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5" s="28" customFormat="1" ht="33.6" customHeight="1" x14ac:dyDescent="0.25">
      <c r="A32" s="38" t="s">
        <v>24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s="28" customFormat="1" ht="1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s="28" customFormat="1" ht="31.9" customHeight="1" x14ac:dyDescent="0.25">
      <c r="A34" s="39" t="s">
        <v>38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</sheetData>
  <mergeCells count="17">
    <mergeCell ref="C17:D17"/>
    <mergeCell ref="A34:O34"/>
    <mergeCell ref="L11:M11"/>
    <mergeCell ref="B13:N13"/>
    <mergeCell ref="A31:O31"/>
    <mergeCell ref="A32:O32"/>
    <mergeCell ref="A33:O3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29">
    <cfRule type="containsText" dxfId="11" priority="10" operator="containsText" text="НЕ">
      <formula>NOT(ISERROR(SEARCH("НЕ",N29)))</formula>
    </cfRule>
    <cfRule type="containsText" dxfId="10" priority="11" operator="containsText" text="ОДНОРОДНЫЕ">
      <formula>NOT(ISERROR(SEARCH("ОДНОРОДНЫЕ",N29)))</formula>
    </cfRule>
    <cfRule type="containsText" dxfId="9" priority="12" operator="containsText" text="НЕОДНОРОДНЫЕ">
      <formula>NOT(ISERROR(SEARCH("НЕОДНОРОДНЫЕ",N29)))</formula>
    </cfRule>
  </conditionalFormatting>
  <conditionalFormatting sqref="N29">
    <cfRule type="containsText" dxfId="8" priority="7" operator="containsText" text="НЕОДНОРОДНЫЕ">
      <formula>NOT(ISERROR(SEARCH("НЕОДНОРОДНЫЕ",N29)))</formula>
    </cfRule>
    <cfRule type="containsText" dxfId="7" priority="8" operator="containsText" text="ОДНОРОДНЫЕ">
      <formula>NOT(ISERROR(SEARCH("ОДНОРОДНЫЕ",N29)))</formula>
    </cfRule>
    <cfRule type="containsText" dxfId="6" priority="9" operator="containsText" text="НЕОДНОРОДНЫЕ">
      <formula>NOT(ISERROR(SEARCH("НЕОДНОРОДНЫЕ",N29)))</formula>
    </cfRule>
  </conditionalFormatting>
  <conditionalFormatting sqref="N19:N28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8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2021-12-08T07:52:10Z</dcterms:modified>
</cp:coreProperties>
</file>