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3" i="1" l="1"/>
  <c r="N23" i="1" s="1"/>
  <c r="M24" i="1"/>
  <c r="K21" i="1"/>
  <c r="L21" i="1"/>
  <c r="J21" i="1"/>
  <c r="O21" i="1" s="1"/>
  <c r="M20" i="1"/>
  <c r="N20" i="1" s="1"/>
  <c r="M22" i="1"/>
  <c r="N22" i="1" s="1"/>
  <c r="O23" i="1"/>
  <c r="O20" i="1"/>
  <c r="C17" i="1" s="1"/>
  <c r="N24" i="1"/>
  <c r="M21" i="1" l="1"/>
  <c r="N21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<sst xmlns="http://schemas.openxmlformats.org/spreadsheetml/2006/main" count="44" uniqueCount="40">
  <si>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</si>
  <si>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</si>
  <si>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</si>
  <si>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</si>
  <si>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</si>
  <si>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</si>
  <si>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</si>
  <si>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</si>
  <si>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</si>
  <si>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</si>
  <si>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</si>
  <si>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</si>
  <si>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</si>
  <si>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</si>
  <si>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</si>
  <si>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</si>
  <si>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</si>
  <si>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</si>
  <si>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</si>
  <si>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</si>
  <si>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</si>
  <si>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</si>
  <si>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</si>
  <si>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</si>
  <si>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</si>
  <si>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шпатель медицинский деревянный одноразовый стерильный</t>
  </si>
  <si>
    <t>шт</t>
  </si>
  <si>
    <t>КП вх.5076 от 26.11.2021</t>
  </si>
  <si>
    <t>КП вх.5143 от 01.12.2021</t>
  </si>
  <si>
    <t>КП вх.5142 от 01.12.2021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</si>
  <si>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</si>
  <si>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343 200,00 (триста сорок три тысячи двести) рублей 00 копеек.</t>
  </si>
  <si>
    <t>ИТОГО:</t>
  </si>
  <si>
    <t>КП вх.5144 от 01.12.2021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</si>
  <si>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</si>
  <si>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</si>
  <si>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</si>
  <si>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</si>
  <si>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342-21н</t>
  </si>
  <si>
    <t>на поставку шпателей медицинских деревянных стерильных одноразовых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</si>
</sst>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35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9" t="s">
        <v>39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37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28.5" customHeight="1" x14ac:dyDescent="0.25">
      <c r="A17" s="31" t="s">
        <v>14</v>
      </c>
      <c r="B17" s="32"/>
      <c r="C17" s="33">
        <f>SUMIF(O20:O24,"&gt;0")</f>
        <v>406835</v>
      </c>
      <c r="D17" s="32"/>
      <c r="E17" s="15" t="s">
        <v>27</v>
      </c>
      <c r="F17" s="15" t="s">
        <v>28</v>
      </c>
      <c r="G17" s="15" t="s">
        <v>29</v>
      </c>
      <c r="H17" s="15" t="s">
        <v>33</v>
      </c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4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30" t="s">
        <v>10</v>
      </c>
    </row>
    <row r="19" spans="1:15" s="8" customFormat="1" ht="30" x14ac:dyDescent="0.25">
      <c r="A19" s="36"/>
      <c r="B19" s="36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36"/>
      <c r="L19" s="36"/>
      <c r="M19" s="36"/>
      <c r="N19" s="36"/>
      <c r="O19" s="30"/>
    </row>
    <row r="20" spans="1:15" s="8" customFormat="1" ht="46.15" customHeight="1" x14ac:dyDescent="0.25">
      <c r="A20" s="17">
        <v>1</v>
      </c>
      <c r="B20" s="21" t="s">
        <v>25</v>
      </c>
      <c r="C20" s="21" t="s">
        <v>26</v>
      </c>
      <c r="D20" s="25">
        <v>286000</v>
      </c>
      <c r="E20" s="19">
        <v>1.69</v>
      </c>
      <c r="F20" s="19">
        <v>1.3</v>
      </c>
      <c r="G20" s="19">
        <v>1.2</v>
      </c>
      <c r="H20" s="16">
        <v>1.5</v>
      </c>
      <c r="I20" s="16"/>
      <c r="J20" s="16">
        <f t="shared" ref="J20:J23" si="0">AVERAGE(E20:I20)</f>
        <v>1.4225000000000001</v>
      </c>
      <c r="K20" s="17">
        <f t="shared" ref="K20:K23" si="1">COUNT(E20:I20)</f>
        <v>4</v>
      </c>
      <c r="L20" s="17">
        <f t="shared" ref="L20:L23" si="2">STDEV(E20:I20)</f>
        <v>0.21761969886325408</v>
      </c>
      <c r="M20" s="17">
        <f t="shared" ref="M20:M23" si="3">L20/J20*100</f>
        <v>15.298397108137369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406835</v>
      </c>
    </row>
    <row r="21" spans="1:15" s="8" customFormat="1" ht="30" x14ac:dyDescent="0.25">
      <c r="A21" s="17">
        <v>2</v>
      </c>
      <c r="B21" s="21" t="s">
        <v>32</v>
      </c>
      <c r="C21" s="21"/>
      <c r="D21" s="23"/>
      <c r="E21" s="19">
        <f>D20*E20</f>
        <v>483340</v>
      </c>
      <c r="F21" s="19">
        <f>D20*F20</f>
        <v>371800</v>
      </c>
      <c r="G21" s="19">
        <f>D20*G20</f>
        <v>343200</v>
      </c>
      <c r="H21" s="16">
        <v>429000</v>
      </c>
      <c r="I21" s="16"/>
      <c r="J21" s="16">
        <f t="shared" si="0"/>
        <v>406835</v>
      </c>
      <c r="K21" s="17">
        <f t="shared" si="1"/>
        <v>4</v>
      </c>
      <c r="L21" s="17">
        <f t="shared" si="2"/>
        <v>62239.233874890633</v>
      </c>
      <c r="M21" s="17">
        <f t="shared" si="3"/>
        <v>15.29839710813736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7" t="s">
        <v>30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27" customFormat="1" ht="33.6" customHeight="1" x14ac:dyDescent="0.25">
      <c r="A27" s="37" t="s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7" customFormat="1" ht="1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27" customFormat="1" ht="31.9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2021-12-08T06:46:36Z</dcterms:modified>
</cp:coreProperties>
</file>