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993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G21" i="1"/>
  <c r="F21" i="1"/>
  <c r="L23" i="1"/>
  <c r="K23" i="1"/>
  <c r="L22" i="1"/>
  <c r="K22" i="1"/>
  <c r="L20" i="1"/>
  <c r="K20" i="1"/>
  <c r="J23" i="1"/>
  <c r="M23" i="1" s="1"/>
  <c r="N23" i="1" s="1"/>
  <c r="J22" i="1"/>
  <c r="O22" i="1" s="1"/>
  <c r="J20" i="1"/>
  <c r="L24" i="1"/>
  <c r="J24" i="1"/>
  <c r="O24" i="1" s="1"/>
  <c r="K24" i="1"/>
  <c r="M24" i="1" l="1"/>
  <c r="K21" i="1"/>
  <c r="L21" i="1"/>
  <c r="J21" i="1"/>
  <c r="O21" i="1" s="1"/>
  <c r="M20" i="1"/>
  <c r="N20" i="1" s="1"/>
  <c r="M22" i="1"/>
  <c r="N22" i="1" s="1"/>
  <c r="O23" i="1"/>
  <c r="O20" i="1"/>
  <c r="C17" i="1" s="1"/>
  <c r="N24" i="1"/>
  <c r="M21" i="1" l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<sst xmlns="http://schemas.openxmlformats.org/spreadsheetml/2006/main" count="43" uniqueCount="39">
  <si>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</si>
  <si>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</si>
  <si>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</si>
  <si>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</si>
  <si>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</si>
  <si>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</si>
  <si>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</si>
  <si>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</si>
  <si>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</si>
  <si>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</si>
  <si>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</si>
  <si>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</si>
  <si>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</si>
  <si>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</si>
  <si>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</si>
  <si>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</si>
  <si>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</si>
  <si>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</si>
  <si>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</si>
  <si>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</si>
  <si>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</si>
  <si>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</si>
  <si>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</si>
  <si>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</si>
  <si>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</si>
  <si>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ТО оборудования ультразвуковой диагностики 5ед.</t>
  </si>
  <si>
    <t>кв.</t>
  </si>
  <si>
    <t>КП вх.5046 от 26.11.2021</t>
  </si>
  <si>
    <t>КП вх.5028 от 24.11.2021</t>
  </si>
  <si>
    <t>КП вх.5061 от 26.11.2021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</si>
  <si>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</si>
  <si>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</si>
  <si>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104 820,00 (сто четыре тысячи восемьсот двадцать)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</si>
  <si>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</si>
  <si>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</si>
  <si>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</si>
  <si>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</si>
  <si>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341-21н</t>
  </si>
  <si>
    <t>на оказание услуг по техническому обслуживанию оборудования ультразвуковой диагностики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</si>
</sst>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K21" sqref="K2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33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34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39" t="s">
        <v>38</v>
      </c>
    </row>
    <row r="4" spans="1:15" x14ac:dyDescent="0.25">
      <c r="A4" s="26"/>
      <c r="B4" s="26"/>
      <c r="C4" s="26"/>
      <c r="D4" s="26"/>
      <c r="K4" s="26"/>
      <c r="L4" s="26"/>
      <c r="M4" s="26"/>
      <c r="N4" s="26"/>
      <c r="O4" s="39" t="s">
        <v>35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9" t="s">
        <v>36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9" t="s">
        <v>37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28.5" customHeight="1" x14ac:dyDescent="0.25">
      <c r="A17" s="34" t="s">
        <v>14</v>
      </c>
      <c r="B17" s="35"/>
      <c r="C17" s="36">
        <f>SUMIF(O20:O24,"&gt;0")</f>
        <v>106566.66666666667</v>
      </c>
      <c r="D17" s="35"/>
      <c r="E17" s="15" t="s">
        <v>29</v>
      </c>
      <c r="F17" s="15" t="s">
        <v>27</v>
      </c>
      <c r="G17" s="15" t="s">
        <v>28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7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3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8"/>
      <c r="K19" s="28"/>
      <c r="L19" s="28"/>
      <c r="M19" s="28"/>
      <c r="N19" s="28"/>
      <c r="O19" s="33"/>
    </row>
    <row r="20" spans="1:15" s="8" customFormat="1" ht="41.45" customHeight="1" x14ac:dyDescent="0.25">
      <c r="A20" s="17">
        <v>1</v>
      </c>
      <c r="B20" s="21" t="s">
        <v>25</v>
      </c>
      <c r="C20" s="21" t="s">
        <v>26</v>
      </c>
      <c r="D20" s="24">
        <v>4</v>
      </c>
      <c r="E20" s="25">
        <v>26990</v>
      </c>
      <c r="F20" s="19">
        <v>26730</v>
      </c>
      <c r="G20" s="19">
        <v>26205</v>
      </c>
      <c r="H20" s="16"/>
      <c r="I20" s="16"/>
      <c r="J20" s="16">
        <f t="shared" ref="J20:J23" si="0">AVERAGE(E20:I20)</f>
        <v>26641.666666666668</v>
      </c>
      <c r="K20" s="17">
        <f t="shared" ref="K20:K23" si="1">COUNT(E20:I20)</f>
        <v>3</v>
      </c>
      <c r="L20" s="17">
        <f t="shared" ref="L20:L23" si="2">STDEV(E20:I20)</f>
        <v>399.88540025028834</v>
      </c>
      <c r="M20" s="17">
        <f t="shared" ref="M20:M23" si="3">L20/J20*100</f>
        <v>1.5009774172672692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106566.66666666667</v>
      </c>
    </row>
    <row r="21" spans="1:15" s="8" customFormat="1" ht="30" x14ac:dyDescent="0.25">
      <c r="A21" s="17">
        <v>2</v>
      </c>
      <c r="B21" s="21" t="s">
        <v>30</v>
      </c>
      <c r="C21" s="21"/>
      <c r="D21" s="24"/>
      <c r="E21" s="25">
        <f>D20*E20</f>
        <v>107960</v>
      </c>
      <c r="F21" s="19">
        <f>F20*D20</f>
        <v>106920</v>
      </c>
      <c r="G21" s="19">
        <f>D20*G20</f>
        <v>104820</v>
      </c>
      <c r="H21" s="16"/>
      <c r="I21" s="16"/>
      <c r="J21" s="16">
        <f t="shared" si="0"/>
        <v>106566.66666666667</v>
      </c>
      <c r="K21" s="17">
        <f t="shared" si="1"/>
        <v>3</v>
      </c>
      <c r="L21" s="17">
        <f t="shared" si="2"/>
        <v>1599.5416010011534</v>
      </c>
      <c r="M21" s="17">
        <f t="shared" si="3"/>
        <v>1.5009774172672692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3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2" t="s">
        <v>31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27" customFormat="1" ht="33.6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27" customFormat="1" ht="1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s="27" customFormat="1" ht="31.9" customHeight="1" x14ac:dyDescent="0.25">
      <c r="A29" s="29" t="s">
        <v>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2021-12-07T08:06:49Z</dcterms:modified>
</cp:coreProperties>
</file>