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O22" i="1" s="1"/>
  <c r="J20" i="1"/>
  <c r="O20" i="1" s="1"/>
  <c r="L23" i="1"/>
  <c r="K23" i="1"/>
  <c r="L22" i="1"/>
  <c r="J23" i="1"/>
  <c r="L24" i="1"/>
  <c r="J24" i="1"/>
  <c r="O24" i="1" s="1"/>
  <c r="K24" i="1"/>
  <c r="M23" i="1" l="1"/>
  <c r="N23" i="1" s="1"/>
  <c r="M24" i="1"/>
  <c r="N24" i="1" s="1"/>
  <c r="K22" i="1"/>
  <c r="L20" i="1"/>
  <c r="M20" i="1" s="1"/>
  <c r="N20" i="1" s="1"/>
  <c r="K20" i="1"/>
  <c r="K21" i="1"/>
  <c r="L21" i="1"/>
  <c r="J21" i="1"/>
  <c r="O21" i="1" s="1"/>
  <c r="C17" i="1" s="1"/>
  <c r="M22" i="1"/>
  <c r="N22" i="1" s="1"/>
  <c r="O23" i="1"/>
  <c r="M21" i="1" l="1"/>
  <c r="N21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<sst xmlns="http://schemas.openxmlformats.org/spreadsheetml/2006/main" count="47" uniqueCount="41">
  <si>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</si>
  <si>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</si>
  <si>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</si>
  <si>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</si>
  <si>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</si>
  <si>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</si>
  <si>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</si>
  <si>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</si>
  <si>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</si>
  <si>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</si>
  <si>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</si>
  <si>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</si>
  <si>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</si>
  <si>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</si>
  <si>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</si>
  <si>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</si>
  <si>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</si>
  <si>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</si>
  <si>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</si>
  <si>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</si>
  <si>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</si>
  <si>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</si>
  <si>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</si>
  <si>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</si>
  <si>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</si>
  <si>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фл</t>
  </si>
  <si>
    <t>кожный антисептик Дезомакс-Антисепт 1л</t>
  </si>
  <si>
    <t>кожный антисептик Дезомакс-Антисепт 0,75л</t>
  </si>
  <si>
    <t>кожный антисептик Альтсепт 100мл</t>
  </si>
  <si>
    <t>КП вх.5141 от 01.12.2021</t>
  </si>
  <si>
    <t>КП вх.5140 от 01.12.2021</t>
  </si>
  <si>
    <t>КП вх.5181 от 03.12.2021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</si>
  <si>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</si>
  <si>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</si>
  <si>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604 510,00 (шестьсот четыре тысячи пятьсот десять) рублей 00 копеек.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</si>
  <si>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</si>
  <si>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</si>
  <si>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</si>
  <si>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</si>
  <si>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№ 340-21н</t>
  </si>
  <si>
    <t>на поставку кожных антисептиков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</si>
</sst>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0" t="s">
        <v>35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40" t="s">
        <v>36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40" t="s">
        <v>40</v>
      </c>
    </row>
    <row r="4" spans="1:15" x14ac:dyDescent="0.25">
      <c r="A4" s="27"/>
      <c r="B4" s="27"/>
      <c r="C4" s="27"/>
      <c r="D4" s="27"/>
      <c r="K4" s="27"/>
      <c r="L4" s="27"/>
      <c r="M4" s="27"/>
      <c r="N4" s="27"/>
      <c r="O4" s="40" t="s">
        <v>37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40" t="s">
        <v>38</v>
      </c>
    </row>
    <row r="6" spans="1:15" ht="14.45" customHeight="1" x14ac:dyDescent="0.2">
      <c r="A6" s="18"/>
      <c r="B6" s="18"/>
      <c r="C6" s="18"/>
      <c r="D6" s="18"/>
      <c r="K6" s="18"/>
      <c r="L6" s="18"/>
      <c r="M6" s="18"/>
      <c r="N6" s="18"/>
      <c r="O6" s="41" t="s">
        <v>39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1" t="s">
        <v>20</v>
      </c>
      <c r="M12" s="31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2" t="s">
        <v>19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5"/>
    </row>
    <row r="15" spans="1:15" hidden="1" x14ac:dyDescent="0.25"/>
    <row r="17" spans="1:15" s="8" customFormat="1" ht="49.9" customHeight="1" x14ac:dyDescent="0.25">
      <c r="A17" s="35" t="s">
        <v>14</v>
      </c>
      <c r="B17" s="36"/>
      <c r="C17" s="37">
        <f>SUMIF(O20:O24,"&gt;0")</f>
        <v>634504.66666666674</v>
      </c>
      <c r="D17" s="36"/>
      <c r="E17" s="15" t="s">
        <v>29</v>
      </c>
      <c r="F17" s="15" t="s">
        <v>30</v>
      </c>
      <c r="G17" s="15" t="s">
        <v>31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9" t="s">
        <v>0</v>
      </c>
      <c r="B18" s="29" t="s">
        <v>1</v>
      </c>
      <c r="C18" s="29" t="s">
        <v>2</v>
      </c>
      <c r="D18" s="29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8" t="s">
        <v>15</v>
      </c>
      <c r="K18" s="29" t="s">
        <v>11</v>
      </c>
      <c r="L18" s="29" t="s">
        <v>12</v>
      </c>
      <c r="M18" s="29" t="s">
        <v>13</v>
      </c>
      <c r="N18" s="29" t="s">
        <v>9</v>
      </c>
      <c r="O18" s="34" t="s">
        <v>10</v>
      </c>
    </row>
    <row r="19" spans="1:15" s="8" customFormat="1" ht="30" x14ac:dyDescent="0.25">
      <c r="A19" s="29"/>
      <c r="B19" s="29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9"/>
      <c r="K19" s="29"/>
      <c r="L19" s="29"/>
      <c r="M19" s="29"/>
      <c r="N19" s="29"/>
      <c r="O19" s="34"/>
    </row>
    <row r="20" spans="1:15" s="8" customFormat="1" ht="30" x14ac:dyDescent="0.25">
      <c r="A20" s="24">
        <v>1</v>
      </c>
      <c r="B20" s="21" t="s">
        <v>26</v>
      </c>
      <c r="C20" s="21" t="s">
        <v>25</v>
      </c>
      <c r="D20" s="23">
        <v>1609</v>
      </c>
      <c r="E20" s="25">
        <v>378</v>
      </c>
      <c r="F20" s="25">
        <v>378</v>
      </c>
      <c r="G20" s="25">
        <v>350</v>
      </c>
      <c r="H20" s="25"/>
      <c r="I20" s="25"/>
      <c r="J20" s="25">
        <f t="shared" ref="J20" si="0">AVERAGE(E20:I20)</f>
        <v>368.66666666666669</v>
      </c>
      <c r="K20" s="24">
        <f t="shared" ref="K20" si="1">COUNT(E20:I20)</f>
        <v>3</v>
      </c>
      <c r="L20" s="24">
        <f t="shared" ref="L20" si="2">STDEV(E20:I20)</f>
        <v>16.165807537309522</v>
      </c>
      <c r="M20" s="24">
        <f t="shared" ref="M20" si="3">L20/J20*100</f>
        <v>4.3849387533389299</v>
      </c>
      <c r="N20" s="24" t="str">
        <f t="shared" ref="N20" si="4">IF(M20&lt;33,"ОДНОРОДНЫЕ","НЕОДНОРОДНЫЕ")</f>
        <v>ОДНОРОДНЫЕ</v>
      </c>
      <c r="O20" s="25">
        <f t="shared" ref="O20" si="5">D20*J20</f>
        <v>593184.66666666674</v>
      </c>
    </row>
    <row r="21" spans="1:15" s="8" customFormat="1" ht="30" x14ac:dyDescent="0.25">
      <c r="A21" s="17">
        <v>2</v>
      </c>
      <c r="B21" s="21" t="s">
        <v>28</v>
      </c>
      <c r="C21" s="21" t="s">
        <v>25</v>
      </c>
      <c r="D21" s="23">
        <v>160</v>
      </c>
      <c r="E21" s="19">
        <v>114</v>
      </c>
      <c r="F21" s="19">
        <v>118</v>
      </c>
      <c r="G21" s="13">
        <v>116</v>
      </c>
      <c r="H21" s="16"/>
      <c r="I21" s="16"/>
      <c r="J21" s="16">
        <f t="shared" ref="J21:J23" si="6">AVERAGE(E21:I21)</f>
        <v>116</v>
      </c>
      <c r="K21" s="17">
        <f t="shared" ref="K21:K23" si="7">COUNT(E21:I21)</f>
        <v>3</v>
      </c>
      <c r="L21" s="17">
        <f t="shared" ref="L21:L23" si="8">STDEV(E21:I21)</f>
        <v>2</v>
      </c>
      <c r="M21" s="17">
        <f t="shared" ref="M21:M23" si="9">L21/J21*100</f>
        <v>1.7241379310344827</v>
      </c>
      <c r="N21" s="17" t="str">
        <f t="shared" ref="N21:N23" si="10">IF(M21&lt;33,"ОДНОРОДНЫЕ","НЕОДНОРОДНЫЕ")</f>
        <v>ОДНОРОДНЫЕ</v>
      </c>
      <c r="O21" s="16">
        <f t="shared" ref="O21:O23" si="11">D21*J21</f>
        <v>18560</v>
      </c>
    </row>
    <row r="22" spans="1:15" s="8" customFormat="1" ht="30" x14ac:dyDescent="0.25">
      <c r="A22" s="17">
        <v>3</v>
      </c>
      <c r="B22" s="21" t="s">
        <v>27</v>
      </c>
      <c r="C22" s="21" t="s">
        <v>25</v>
      </c>
      <c r="D22" s="26">
        <v>60</v>
      </c>
      <c r="E22" s="19">
        <v>378</v>
      </c>
      <c r="F22" s="19">
        <v>380</v>
      </c>
      <c r="G22" s="19">
        <v>380</v>
      </c>
      <c r="H22" s="16"/>
      <c r="I22" s="16"/>
      <c r="J22" s="16">
        <f t="shared" si="6"/>
        <v>379.33333333333331</v>
      </c>
      <c r="K22" s="17">
        <f t="shared" si="7"/>
        <v>3</v>
      </c>
      <c r="L22" s="17">
        <f t="shared" si="8"/>
        <v>1.1547005383792517</v>
      </c>
      <c r="M22" s="17">
        <f t="shared" si="9"/>
        <v>0.30440260238468853</v>
      </c>
      <c r="N22" s="17" t="str">
        <f t="shared" si="10"/>
        <v>ОДНОРОДНЫЕ</v>
      </c>
      <c r="O22" s="16">
        <f t="shared" si="11"/>
        <v>22760</v>
      </c>
    </row>
    <row r="23" spans="1:15" s="8" customFormat="1" ht="30" x14ac:dyDescent="0.25">
      <c r="A23" s="17">
        <v>4</v>
      </c>
      <c r="B23" s="20" t="s">
        <v>32</v>
      </c>
      <c r="C23" s="21"/>
      <c r="D23" s="22"/>
      <c r="E23" s="16">
        <v>649122</v>
      </c>
      <c r="F23" s="16">
        <v>649882</v>
      </c>
      <c r="G23" s="16">
        <v>604510</v>
      </c>
      <c r="H23" s="16"/>
      <c r="I23" s="16"/>
      <c r="J23" s="16">
        <f t="shared" si="6"/>
        <v>634504.66666666663</v>
      </c>
      <c r="K23" s="17">
        <f t="shared" si="7"/>
        <v>3</v>
      </c>
      <c r="L23" s="17">
        <f t="shared" si="8"/>
        <v>25978.922636116637</v>
      </c>
      <c r="M23" s="17">
        <f t="shared" si="9"/>
        <v>4.0943627369354738</v>
      </c>
      <c r="N23" s="17" t="str">
        <f t="shared" si="10"/>
        <v>ОДНОРОДНЫЕ</v>
      </c>
      <c r="O23" s="16">
        <f t="shared" si="11"/>
        <v>0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8" customFormat="1" ht="33.6" customHeight="1" x14ac:dyDescent="0.25">
      <c r="A26" s="33" t="s">
        <v>33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s="28" customFormat="1" ht="33.6" customHeight="1" x14ac:dyDescent="0.25">
      <c r="A27" s="33" t="s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s="28" customFormat="1" ht="1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s="28" customFormat="1" ht="31.9" customHeight="1" x14ac:dyDescent="0.25">
      <c r="A29" s="30" t="s">
        <v>34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</sheetData>
  <mergeCells count="17">
    <mergeCell ref="A18:A19"/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2021-12-07T07:39:57Z</dcterms:modified>
</cp:coreProperties>
</file>