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993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F20" i="1"/>
  <c r="E20" i="1"/>
  <c r="L22" i="1" l="1"/>
  <c r="K22" i="1"/>
  <c r="L21" i="1"/>
  <c r="K21" i="1"/>
  <c r="L19" i="1"/>
  <c r="K19" i="1"/>
  <c r="J22" i="1"/>
  <c r="J21" i="1"/>
  <c r="O21" i="1" s="1"/>
  <c r="J19" i="1"/>
  <c r="L23" i="1"/>
  <c r="M23" i="1" s="1"/>
  <c r="J23" i="1"/>
  <c r="O23" i="1" s="1"/>
  <c r="K23" i="1"/>
  <c r="J20" i="1" l="1"/>
  <c r="O20" i="1" s="1"/>
  <c r="K20" i="1"/>
  <c r="L20" i="1"/>
  <c r="M22" i="1"/>
  <c r="N22" i="1" s="1"/>
  <c r="M19" i="1"/>
  <c r="N19" i="1" s="1"/>
  <c r="M21" i="1"/>
  <c r="N21" i="1" s="1"/>
  <c r="O22" i="1"/>
  <c r="O19" i="1"/>
  <c r="N23" i="1"/>
  <c r="M20" i="1" l="1"/>
  <c r="N20" i="1" s="1"/>
  <c r="C16" i="1"/>
</calcChain>
</file>

<file path=xl/sharedStrings.xml><?xml version="1.0" encoding="utf-8"?>
<sst xmlns="http://schemas.openxmlformats.org/spreadsheetml/2006/main" count="42" uniqueCount="37">
  <si>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</si>
  <si>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</si>
  <si>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</si>
  <si>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</si>
  <si>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</si>
  <si>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</si>
  <si>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</si>
  <si>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</si>
  <si>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</si>
  <si>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</si>
  <si>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</si>
  <si>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</si>
  <si>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</si>
  <si>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</si>
  <si>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</si>
  <si>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</si>
  <si>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</si>
  <si>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</si>
  <si>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</si>
  <si>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</si>
  <si>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</si>
  <si>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</si>
  <si>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</si>
  <si>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</si>
  <si>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</si>
  <si>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мес</t>
  </si>
  <si>
    <t>Оказание услуг связи мобильного интернета для планшетного компьютера для медицинских работников</t>
  </si>
  <si>
    <t>КП вх.4970 от 19.11.2021</t>
  </si>
  <si>
    <t>КП вх.4968 от 19.11.2021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</si>
  <si>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</si>
  <si>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</si>
  <si>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Исходя из имеющегося у Заказчика объёма финансового обеспечения для осуществления закупки НМЦД устанавливается в размере  276 000,00 (двести семьдесят шесть тысяч) рублей.</t>
  </si>
  <si>
    <t>Приложение № 4</t>
  </si>
  <si>
    <t>к Извещению о проведении закупки</t>
  </si>
  <si>
    <t>путем запроса котировок в электронной форме</t>
  </si>
  <si>
    <t>№ 337-21н</t>
  </si>
  <si>
    <t>на оказание услуг связи мобильного Интернета для планшетного компьютера для медицинских работников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</si>
</sst>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R15" sqref="R15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9" t="s">
        <v>32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39" t="s">
        <v>33</v>
      </c>
    </row>
    <row r="3" spans="1:15" ht="14.45" customHeight="1" x14ac:dyDescent="0.25">
      <c r="A3" s="18"/>
      <c r="B3" s="18"/>
      <c r="C3" s="18"/>
      <c r="D3" s="18"/>
      <c r="K3" s="18"/>
      <c r="L3" s="18"/>
      <c r="M3" s="18"/>
      <c r="N3" s="18"/>
      <c r="O3" s="39" t="s">
        <v>36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39" t="s">
        <v>34</v>
      </c>
    </row>
    <row r="5" spans="1:15" ht="14.45" customHeight="1" x14ac:dyDescent="0.2">
      <c r="A5" s="18"/>
      <c r="B5" s="18"/>
      <c r="C5" s="18"/>
      <c r="D5" s="18"/>
      <c r="K5" s="18"/>
      <c r="L5" s="18"/>
      <c r="M5" s="18"/>
      <c r="N5" s="18"/>
      <c r="O5" s="40" t="s">
        <v>35</v>
      </c>
    </row>
    <row r="6" spans="1:15" x14ac:dyDescent="0.25">
      <c r="A6" s="18"/>
      <c r="B6" s="18"/>
      <c r="C6" s="18"/>
      <c r="D6" s="18"/>
      <c r="K6" s="18"/>
      <c r="L6" s="18"/>
      <c r="M6" s="18"/>
      <c r="N6" s="18"/>
    </row>
    <row r="7" spans="1:15" s="10" customFormat="1" x14ac:dyDescent="0.25">
      <c r="A7" s="8"/>
      <c r="B7" s="8"/>
      <c r="C7" s="8"/>
      <c r="D7" s="8"/>
      <c r="E7" s="9"/>
      <c r="F7" s="9"/>
      <c r="G7" s="9"/>
      <c r="H7" s="9"/>
      <c r="I7" s="9"/>
      <c r="J7" s="9"/>
      <c r="K7" s="8"/>
      <c r="L7" s="8"/>
      <c r="M7" s="8"/>
      <c r="N7" s="8"/>
      <c r="O7" s="11" t="s">
        <v>16</v>
      </c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2" t="s">
        <v>21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17</v>
      </c>
    </row>
    <row r="10" spans="1:15" s="10" customFormat="1" ht="14.45" x14ac:dyDescent="0.3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9"/>
    </row>
    <row r="11" spans="1:15" s="10" customFormat="1" ht="28.9" customHeigh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30" t="s">
        <v>20</v>
      </c>
      <c r="M11" s="30"/>
      <c r="N11" s="8"/>
      <c r="O11" s="4" t="s">
        <v>18</v>
      </c>
    </row>
    <row r="12" spans="1:15" ht="18" x14ac:dyDescent="0.3">
      <c r="O12" s="5"/>
    </row>
    <row r="13" spans="1:15" ht="18.75" x14ac:dyDescent="0.25">
      <c r="B13" s="31" t="s">
        <v>19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5"/>
    </row>
    <row r="14" spans="1:15" hidden="1" x14ac:dyDescent="0.25"/>
    <row r="16" spans="1:15" s="8" customFormat="1" ht="51" customHeight="1" x14ac:dyDescent="0.25">
      <c r="A16" s="34" t="s">
        <v>14</v>
      </c>
      <c r="B16" s="35"/>
      <c r="C16" s="36">
        <f>SUMIF(O19:O23,"&gt;0")</f>
        <v>308000</v>
      </c>
      <c r="D16" s="35"/>
      <c r="E16" s="15" t="s">
        <v>27</v>
      </c>
      <c r="F16" s="15" t="s">
        <v>28</v>
      </c>
      <c r="G16" s="15" t="s">
        <v>28</v>
      </c>
      <c r="H16" s="15"/>
      <c r="I16" s="13"/>
      <c r="J16" s="6"/>
      <c r="K16" s="7"/>
      <c r="L16" s="7"/>
      <c r="M16" s="7"/>
      <c r="N16" s="7"/>
      <c r="O16" s="6"/>
    </row>
    <row r="17" spans="1:15" s="8" customFormat="1" ht="30" customHeight="1" x14ac:dyDescent="0.25">
      <c r="A17" s="28" t="s">
        <v>0</v>
      </c>
      <c r="B17" s="28" t="s">
        <v>1</v>
      </c>
      <c r="C17" s="28" t="s">
        <v>2</v>
      </c>
      <c r="D17" s="28"/>
      <c r="E17" s="6" t="s">
        <v>5</v>
      </c>
      <c r="F17" s="6" t="s">
        <v>7</v>
      </c>
      <c r="G17" s="14" t="s">
        <v>8</v>
      </c>
      <c r="H17" s="13" t="s">
        <v>22</v>
      </c>
      <c r="I17" s="13" t="s">
        <v>23</v>
      </c>
      <c r="J17" s="37" t="s">
        <v>15</v>
      </c>
      <c r="K17" s="28" t="s">
        <v>11</v>
      </c>
      <c r="L17" s="28" t="s">
        <v>12</v>
      </c>
      <c r="M17" s="28" t="s">
        <v>13</v>
      </c>
      <c r="N17" s="28" t="s">
        <v>9</v>
      </c>
      <c r="O17" s="33" t="s">
        <v>10</v>
      </c>
    </row>
    <row r="18" spans="1:15" s="8" customFormat="1" ht="30" x14ac:dyDescent="0.25">
      <c r="A18" s="28"/>
      <c r="B18" s="28"/>
      <c r="C18" s="7" t="s">
        <v>3</v>
      </c>
      <c r="D18" s="7" t="s">
        <v>4</v>
      </c>
      <c r="E18" s="6" t="s">
        <v>6</v>
      </c>
      <c r="F18" s="6" t="s">
        <v>6</v>
      </c>
      <c r="G18" s="14" t="s">
        <v>6</v>
      </c>
      <c r="H18" s="14" t="s">
        <v>6</v>
      </c>
      <c r="I18" s="6" t="s">
        <v>6</v>
      </c>
      <c r="J18" s="38"/>
      <c r="K18" s="28"/>
      <c r="L18" s="28"/>
      <c r="M18" s="28"/>
      <c r="N18" s="28"/>
      <c r="O18" s="33"/>
    </row>
    <row r="19" spans="1:15" s="8" customFormat="1" ht="69.599999999999994" customHeight="1" x14ac:dyDescent="0.25">
      <c r="A19" s="17">
        <v>1</v>
      </c>
      <c r="B19" s="26" t="s">
        <v>26</v>
      </c>
      <c r="C19" s="21" t="s">
        <v>25</v>
      </c>
      <c r="D19" s="25">
        <v>12</v>
      </c>
      <c r="E19" s="19">
        <v>27000</v>
      </c>
      <c r="F19" s="19">
        <v>27000</v>
      </c>
      <c r="G19" s="19">
        <v>23000</v>
      </c>
      <c r="H19" s="16"/>
      <c r="I19" s="16"/>
      <c r="J19" s="16">
        <f t="shared" ref="J19:J22" si="0">AVERAGE(E19:I19)</f>
        <v>25666.666666666668</v>
      </c>
      <c r="K19" s="17">
        <f t="shared" ref="K19:K22" si="1">COUNT(E19:I19)</f>
        <v>3</v>
      </c>
      <c r="L19" s="17">
        <f t="shared" ref="L19:L22" si="2">STDEV(E19:I19)</f>
        <v>2309.4010767585028</v>
      </c>
      <c r="M19" s="17">
        <f t="shared" ref="M19:M22" si="3">L19/J19*100</f>
        <v>8.9976665328253347</v>
      </c>
      <c r="N19" s="17" t="str">
        <f t="shared" ref="N19:N22" si="4">IF(M19&lt;33,"ОДНОРОДНЫЕ","НЕОДНОРОДНЫЕ")</f>
        <v>ОДНОРОДНЫЕ</v>
      </c>
      <c r="O19" s="16">
        <f t="shared" ref="O19:O22" si="5">D19*J19</f>
        <v>308000</v>
      </c>
    </row>
    <row r="20" spans="1:15" s="8" customFormat="1" ht="30" x14ac:dyDescent="0.25">
      <c r="A20" s="17">
        <v>2</v>
      </c>
      <c r="B20" s="21" t="s">
        <v>30</v>
      </c>
      <c r="C20" s="21"/>
      <c r="D20" s="23"/>
      <c r="E20" s="19">
        <f>D19*E19</f>
        <v>324000</v>
      </c>
      <c r="F20" s="19">
        <f>D19*F19</f>
        <v>324000</v>
      </c>
      <c r="G20" s="19">
        <f>D19*G19</f>
        <v>276000</v>
      </c>
      <c r="H20" s="16"/>
      <c r="I20" s="16"/>
      <c r="J20" s="16">
        <f t="shared" si="0"/>
        <v>308000</v>
      </c>
      <c r="K20" s="17">
        <f t="shared" si="1"/>
        <v>3</v>
      </c>
      <c r="L20" s="17">
        <f t="shared" si="2"/>
        <v>27712.812921102035</v>
      </c>
      <c r="M20" s="17">
        <f t="shared" si="3"/>
        <v>8.9976665328253365</v>
      </c>
      <c r="N20" s="17" t="str">
        <f t="shared" si="4"/>
        <v>ОДНОРОДНЫЕ</v>
      </c>
      <c r="O20" s="16">
        <f t="shared" si="5"/>
        <v>0</v>
      </c>
    </row>
    <row r="21" spans="1:15" s="8" customFormat="1" ht="14.45" hidden="1" x14ac:dyDescent="0.3">
      <c r="A21" s="17">
        <v>3</v>
      </c>
      <c r="B21" s="21"/>
      <c r="C21" s="21"/>
      <c r="D21" s="24"/>
      <c r="E21" s="19"/>
      <c r="F21" s="19"/>
      <c r="G21" s="19"/>
      <c r="H21" s="16"/>
      <c r="I21" s="16"/>
      <c r="J21" s="16" t="e">
        <f t="shared" si="0"/>
        <v>#DIV/0!</v>
      </c>
      <c r="K21" s="17">
        <f t="shared" si="1"/>
        <v>0</v>
      </c>
      <c r="L21" s="17" t="e">
        <f t="shared" si="2"/>
        <v>#DIV/0!</v>
      </c>
      <c r="M21" s="17" t="e">
        <f t="shared" si="3"/>
        <v>#DIV/0!</v>
      </c>
      <c r="N21" s="17" t="e">
        <f t="shared" si="4"/>
        <v>#DIV/0!</v>
      </c>
      <c r="O21" s="16" t="e">
        <f t="shared" si="5"/>
        <v>#DIV/0!</v>
      </c>
    </row>
    <row r="22" spans="1:15" s="8" customFormat="1" ht="14.45" hidden="1" x14ac:dyDescent="0.3">
      <c r="A22" s="17">
        <v>4</v>
      </c>
      <c r="B22" s="20"/>
      <c r="C22" s="21"/>
      <c r="D22" s="22"/>
      <c r="E22" s="16"/>
      <c r="F22" s="16"/>
      <c r="G22" s="16"/>
      <c r="H22" s="16"/>
      <c r="I22" s="16"/>
      <c r="J22" s="16" t="e">
        <f t="shared" si="0"/>
        <v>#DIV/0!</v>
      </c>
      <c r="K22" s="17">
        <f t="shared" si="1"/>
        <v>0</v>
      </c>
      <c r="L22" s="17" t="e">
        <f t="shared" si="2"/>
        <v>#DIV/0!</v>
      </c>
      <c r="M22" s="17" t="e">
        <f t="shared" si="3"/>
        <v>#DIV/0!</v>
      </c>
      <c r="N22" s="17" t="e">
        <f t="shared" si="4"/>
        <v>#DIV/0!</v>
      </c>
      <c r="O22" s="16" t="e">
        <f t="shared" si="5"/>
        <v>#DIV/0!</v>
      </c>
    </row>
    <row r="23" spans="1:15" s="8" customFormat="1" ht="14.45" hidden="1" customHeight="1" x14ac:dyDescent="0.3">
      <c r="A23" s="17">
        <v>5</v>
      </c>
      <c r="B23" s="20"/>
      <c r="C23" s="21"/>
      <c r="D23" s="22"/>
      <c r="E23" s="16"/>
      <c r="F23" s="16"/>
      <c r="G23" s="16"/>
      <c r="H23" s="14"/>
      <c r="I23" s="6"/>
      <c r="J23" s="6" t="e">
        <f>AVERAGE(E23:I23)</f>
        <v>#DIV/0!</v>
      </c>
      <c r="K23" s="7">
        <f>COUNT(E23:I23)</f>
        <v>0</v>
      </c>
      <c r="L23" s="7" t="e">
        <f>STDEV(E23:I23)</f>
        <v>#DIV/0!</v>
      </c>
      <c r="M23" s="7" t="e">
        <f>L23/J23*100</f>
        <v>#DIV/0!</v>
      </c>
      <c r="N23" s="7" t="e">
        <f>IF(M23&lt;33,"ОДНОРОДНЫЕ","НЕОДНОРОДНЫЕ")</f>
        <v>#DIV/0!</v>
      </c>
      <c r="O23" s="6" t="e">
        <f>D23*J23</f>
        <v>#DIV/0!</v>
      </c>
    </row>
    <row r="24" spans="1:15" s="10" customFormat="1" ht="14.45" x14ac:dyDescent="0.3">
      <c r="A24" s="8"/>
      <c r="B24" s="8"/>
      <c r="C24" s="8"/>
      <c r="D24" s="8"/>
      <c r="E24" s="9"/>
      <c r="F24" s="9"/>
      <c r="G24" s="9"/>
      <c r="H24" s="9"/>
      <c r="I24" s="9"/>
      <c r="J24" s="9"/>
      <c r="K24" s="8"/>
      <c r="L24" s="8"/>
      <c r="M24" s="8"/>
      <c r="N24" s="8"/>
      <c r="O24" s="9"/>
    </row>
    <row r="25" spans="1:15" s="27" customFormat="1" ht="33.6" customHeight="1" x14ac:dyDescent="0.25">
      <c r="A25" s="32" t="s">
        <v>29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5" s="27" customFormat="1" ht="33.6" customHeight="1" x14ac:dyDescent="0.25">
      <c r="A26" s="32" t="s">
        <v>24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5" s="10" customFormat="1" ht="14.45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5" s="27" customFormat="1" ht="19.149999999999999" customHeight="1" x14ac:dyDescent="0.25">
      <c r="A28" s="29" t="s">
        <v>31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</sheetData>
  <mergeCells count="17">
    <mergeCell ref="N17:N18"/>
    <mergeCell ref="A17:A18"/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2021-12-06T07:29:19Z</dcterms:modified>
</cp:coreProperties>
</file>