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O29" i="1" s="1"/>
  <c r="P29" i="1" s="1"/>
  <c r="N30" i="1"/>
  <c r="O30" i="1" s="1"/>
  <c r="P30" i="1" s="1"/>
  <c r="N31" i="1"/>
  <c r="N32" i="1"/>
  <c r="O32" i="1" s="1"/>
  <c r="P32" i="1" s="1"/>
  <c r="N33" i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21" i="1"/>
  <c r="Q21" i="1"/>
  <c r="L22" i="1"/>
  <c r="Q22" i="1"/>
  <c r="L23" i="1"/>
  <c r="Q23" i="1"/>
  <c r="L24" i="1"/>
  <c r="Q24" i="1"/>
  <c r="L25" i="1"/>
  <c r="O25" i="1" s="1"/>
  <c r="P25" i="1" s="1"/>
  <c r="Q25" i="1"/>
  <c r="L26" i="1"/>
  <c r="Q26" i="1"/>
  <c r="L27" i="1"/>
  <c r="O27" i="1" s="1"/>
  <c r="P27" i="1" s="1"/>
  <c r="Q27" i="1"/>
  <c r="L28" i="1"/>
  <c r="Q28" i="1"/>
  <c r="L29" i="1"/>
  <c r="Q29" i="1"/>
  <c r="L30" i="1"/>
  <c r="Q30" i="1" s="1"/>
  <c r="L31" i="1"/>
  <c r="O31" i="1" s="1"/>
  <c r="P31" i="1" s="1"/>
  <c r="Q31" i="1"/>
  <c r="L32" i="1"/>
  <c r="Q32" i="1" s="1"/>
  <c r="L33" i="1"/>
  <c r="O33" i="1" s="1"/>
  <c r="P33" i="1" s="1"/>
  <c r="Q33" i="1"/>
  <c r="L34" i="1"/>
  <c r="Q34" i="1" s="1"/>
  <c r="L35" i="1"/>
  <c r="Q35" i="1"/>
  <c r="L36" i="1"/>
  <c r="Q36" i="1"/>
  <c r="L37" i="1"/>
  <c r="Q37" i="1"/>
  <c r="L38" i="1"/>
  <c r="Q38" i="1" s="1"/>
  <c r="L39" i="1"/>
  <c r="Q39" i="1" s="1"/>
  <c r="N20" i="1"/>
  <c r="M20" i="1"/>
  <c r="L20" i="1"/>
  <c r="Q20" i="1" s="1"/>
  <c r="C17" i="1" s="1"/>
  <c r="O21" i="1"/>
  <c r="P21" i="1" s="1"/>
  <c r="O23" i="1"/>
  <c r="P23" i="1" s="1"/>
  <c r="O24" i="1"/>
  <c r="P24" i="1"/>
  <c r="O20" i="1"/>
  <c r="P20" i="1" s="1"/>
  <c r="O28" i="1"/>
  <c r="P28" i="1"/>
  <c r="O22" i="1"/>
  <c r="P22" i="1" s="1"/>
  <c r="O26" i="1"/>
  <c r="P26" i="1"/>
  <c r="O39" i="1" l="1"/>
  <c r="P39" i="1" s="1"/>
</calcChain>
</file>

<file path=xl/sharedStrings.xml><?xml version="1.0" encoding="utf-8"?>
<sst xmlns="http://schemas.openxmlformats.org/spreadsheetml/2006/main" count="75" uniqueCount="51">
  <si>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</si>
  <si>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</si>
  <si>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</si>
  <si>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</si>
  <si>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</si>
  <si>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</si>
  <si>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</si>
  <si>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</si>
  <si>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</si>
  <si>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</si>
  <si>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</si>
  <si>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</si>
  <si>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</si>
  <si>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</si>
  <si>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</si>
  <si>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</si>
  <si>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</si>
  <si>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</si>
  <si>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</si>
  <si>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</si>
  <si>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</si>
  <si>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</si>
  <si>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</si>
  <si>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</si>
  <si>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</si>
  <si>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</si>
  <si>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</si>
  <si>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Клотримазол таблетки вагинальные 100мг №6</t>
  </si>
  <si>
    <t xml:space="preserve">Хлоргексидин суппозитории вагинальные 16мг №10
</t>
  </si>
  <si>
    <t xml:space="preserve">Мифепристон таблетки 200 мг  №3
</t>
  </si>
  <si>
    <t xml:space="preserve">Мизопростол  таблетки  200 мкг  №4
</t>
  </si>
  <si>
    <t>Метилэргометрин р-р для в/в и в/м введения 0.2 мг/мл 1 мл №50 амп.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</si>
  <si>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</si>
  <si>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Дидрогестерон таблетки п/о 10 мг №1</t>
  </si>
  <si>
    <t>шт.</t>
  </si>
  <si>
    <t>Прогестерон капсулы 200 мг №1</t>
  </si>
  <si>
    <t xml:space="preserve">Натамицин суппозитории вагинальные 100мг №1
</t>
  </si>
  <si>
    <t>КП вх.5031 от 25.11.2021</t>
  </si>
  <si>
    <t>КП вх.5032 от 25.11.2021</t>
  </si>
  <si>
    <t>КП вх.5033 от 25.11.2021</t>
  </si>
  <si>
    <t>ФармКомандир Протек 26/11/2021</t>
  </si>
  <si>
    <t>ФармКомандир Катрен           26/11/2021</t>
  </si>
  <si>
    <t>ГРПОЦ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</si>
  <si>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</si>
  <si>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</si>
  <si>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</si>
  <si>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</si>
  <si>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331-21н</t>
  </si>
  <si>
    <t>на поставку лекарственных препаратов для лечения мочеполовой системы и половые гормоны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</si>
  <si>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</si>
  <si>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1 069 789 (один миллион шестьдесят девять тысяч семьсот восемьдесят девять) рублей 48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</si>
</sst>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85" zoomScaleNormal="85" zoomScalePageLayoutView="70" workbookViewId="0">
      <selection activeCell="T22" sqref="T22"/>
    </sheetView>
  </sheetViews>
  <sheetFormatPr defaultRowHeight="15" x14ac:dyDescent="0.25"/>
  <cols>
    <col min="1" max="1" width="9.140625" style="2"/>
    <col min="2" max="2" width="27.28515625" style="8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customWidth="1"/>
    <col min="9" max="9" width="13.140625" style="3" customWidth="1"/>
    <col min="10" max="10" width="13.42578125" style="3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18"/>
      <c r="C1" s="18"/>
      <c r="D1" s="18"/>
      <c r="M1" s="18"/>
      <c r="N1" s="18"/>
      <c r="O1" s="18"/>
      <c r="P1" s="18"/>
      <c r="Q1" s="52" t="s">
        <v>43</v>
      </c>
    </row>
    <row r="2" spans="1:17" x14ac:dyDescent="0.25">
      <c r="A2" s="38"/>
      <c r="C2" s="38"/>
      <c r="D2" s="38"/>
      <c r="M2" s="38"/>
      <c r="N2" s="38"/>
      <c r="O2" s="38"/>
      <c r="P2" s="38"/>
      <c r="Q2" s="52" t="s">
        <v>44</v>
      </c>
    </row>
    <row r="3" spans="1:17" x14ac:dyDescent="0.25">
      <c r="A3" s="38"/>
      <c r="C3" s="38"/>
      <c r="D3" s="38"/>
      <c r="M3" s="38"/>
      <c r="N3" s="38"/>
      <c r="O3" s="38"/>
      <c r="P3" s="38"/>
      <c r="Q3" s="52" t="s">
        <v>48</v>
      </c>
    </row>
    <row r="4" spans="1:17" x14ac:dyDescent="0.25">
      <c r="A4" s="38"/>
      <c r="C4" s="38"/>
      <c r="D4" s="38"/>
      <c r="M4" s="38"/>
      <c r="N4" s="38"/>
      <c r="O4" s="38"/>
      <c r="P4" s="38"/>
      <c r="Q4" s="52" t="s">
        <v>45</v>
      </c>
    </row>
    <row r="5" spans="1:17" x14ac:dyDescent="0.25">
      <c r="A5" s="38"/>
      <c r="C5" s="38"/>
      <c r="D5" s="38"/>
      <c r="M5" s="38"/>
      <c r="N5" s="38"/>
      <c r="O5" s="38"/>
      <c r="P5" s="38"/>
      <c r="Q5" s="52" t="s">
        <v>46</v>
      </c>
    </row>
    <row r="6" spans="1:17" x14ac:dyDescent="0.25">
      <c r="A6" s="38"/>
      <c r="C6" s="38"/>
      <c r="D6" s="38"/>
      <c r="M6" s="38"/>
      <c r="N6" s="38"/>
      <c r="O6" s="38"/>
      <c r="P6" s="38"/>
      <c r="Q6" s="52" t="s">
        <v>47</v>
      </c>
    </row>
    <row r="7" spans="1:17" x14ac:dyDescent="0.25">
      <c r="A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39" t="s">
        <v>20</v>
      </c>
      <c r="O12" s="39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0" t="s">
        <v>19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"/>
    </row>
    <row r="15" spans="1:17" ht="15.75" hidden="1" x14ac:dyDescent="0.25">
      <c r="C15" s="24"/>
      <c r="D15" s="41"/>
      <c r="E15" s="41"/>
      <c r="F15" s="41"/>
      <c r="G15" s="41"/>
      <c r="H15" s="41"/>
      <c r="I15" s="41"/>
      <c r="J15" s="41"/>
      <c r="K15" s="41"/>
      <c r="L15" s="41"/>
      <c r="M15" s="24"/>
      <c r="N15" s="24"/>
      <c r="O15" s="24"/>
      <c r="P15" s="24"/>
    </row>
    <row r="17" spans="1:17" s="8" customFormat="1" ht="41.45" customHeight="1" x14ac:dyDescent="0.25">
      <c r="A17" s="43" t="s">
        <v>14</v>
      </c>
      <c r="B17" s="44"/>
      <c r="C17" s="45">
        <f>SUMIF(Q20:Q27,"&gt;0")</f>
        <v>1069789.48</v>
      </c>
      <c r="D17" s="44"/>
      <c r="E17" s="15" t="s">
        <v>37</v>
      </c>
      <c r="F17" s="15" t="s">
        <v>38</v>
      </c>
      <c r="G17" s="15" t="s">
        <v>39</v>
      </c>
      <c r="H17" s="29" t="s">
        <v>41</v>
      </c>
      <c r="I17" s="29" t="s">
        <v>40</v>
      </c>
      <c r="J17" s="15" t="s">
        <v>42</v>
      </c>
      <c r="K17" s="29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8" t="s">
        <v>0</v>
      </c>
      <c r="B18" s="48" t="s">
        <v>1</v>
      </c>
      <c r="C18" s="48" t="s">
        <v>2</v>
      </c>
      <c r="D18" s="4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6" t="s">
        <v>15</v>
      </c>
      <c r="M18" s="48" t="s">
        <v>11</v>
      </c>
      <c r="N18" s="48" t="s">
        <v>12</v>
      </c>
      <c r="O18" s="48" t="s">
        <v>13</v>
      </c>
      <c r="P18" s="48" t="s">
        <v>9</v>
      </c>
      <c r="Q18" s="42" t="s">
        <v>10</v>
      </c>
    </row>
    <row r="19" spans="1:17" s="8" customFormat="1" ht="30" x14ac:dyDescent="0.25">
      <c r="A19" s="48"/>
      <c r="B19" s="4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7" t="s">
        <v>6</v>
      </c>
      <c r="J19" s="27" t="s">
        <v>6</v>
      </c>
      <c r="K19" s="6" t="s">
        <v>6</v>
      </c>
      <c r="L19" s="47"/>
      <c r="M19" s="48"/>
      <c r="N19" s="48"/>
      <c r="O19" s="48"/>
      <c r="P19" s="48"/>
      <c r="Q19" s="42"/>
    </row>
    <row r="20" spans="1:17" s="8" customFormat="1" ht="42.75" customHeight="1" x14ac:dyDescent="0.25">
      <c r="A20" s="17">
        <v>1</v>
      </c>
      <c r="B20" s="33" t="s">
        <v>27</v>
      </c>
      <c r="C20" s="19" t="s">
        <v>24</v>
      </c>
      <c r="D20" s="19">
        <v>400</v>
      </c>
      <c r="E20" s="13">
        <v>40.69</v>
      </c>
      <c r="F20" s="13">
        <v>38.07</v>
      </c>
      <c r="G20" s="13">
        <v>40</v>
      </c>
      <c r="H20" s="13"/>
      <c r="I20" s="13"/>
      <c r="J20" s="13"/>
      <c r="K20" s="13"/>
      <c r="L20" s="16">
        <f t="shared" ref="L20:L39" si="0">AVERAGE(E20:K20)</f>
        <v>39.586666666666666</v>
      </c>
      <c r="M20" s="17">
        <f t="shared" ref="M20:M39" si="1">COUNT(E20:K20)</f>
        <v>3</v>
      </c>
      <c r="N20" s="17">
        <f t="shared" ref="N20:N39" si="2">STDEV(E20:K20)</f>
        <v>1.3580255274969357</v>
      </c>
      <c r="O20" s="17">
        <f t="shared" ref="O20:O39" si="3">N20/L20*100</f>
        <v>3.4305124473651123</v>
      </c>
      <c r="P20" s="17" t="str">
        <f t="shared" ref="P20:P39" si="4">IF(O20&lt;33,"ОДНОРОДНЫЕ","НЕОДНОРОДНЫЕ")</f>
        <v>ОДНОРОДНЫЕ</v>
      </c>
      <c r="Q20" s="16">
        <f t="shared" ref="Q20:Q39" si="5">D20*L20</f>
        <v>15834.666666666666</v>
      </c>
    </row>
    <row r="21" spans="1:17" s="8" customFormat="1" ht="36.75" customHeight="1" x14ac:dyDescent="0.25">
      <c r="A21" s="17">
        <v>2</v>
      </c>
      <c r="B21" s="33" t="s">
        <v>28</v>
      </c>
      <c r="C21" s="19" t="s">
        <v>24</v>
      </c>
      <c r="D21" s="19">
        <v>70</v>
      </c>
      <c r="E21" s="13">
        <v>312.31</v>
      </c>
      <c r="F21" s="13">
        <v>310.41000000000003</v>
      </c>
      <c r="G21" s="13">
        <v>311.68</v>
      </c>
      <c r="H21" s="13"/>
      <c r="I21" s="13"/>
      <c r="J21" s="13"/>
      <c r="K21" s="13"/>
      <c r="L21" s="30">
        <f t="shared" si="0"/>
        <v>311.4666666666667</v>
      </c>
      <c r="M21" s="31">
        <f t="shared" si="1"/>
        <v>3</v>
      </c>
      <c r="N21" s="31">
        <f t="shared" si="2"/>
        <v>0.96779818832921483</v>
      </c>
      <c r="O21" s="31">
        <f t="shared" si="3"/>
        <v>0.31072287724610914</v>
      </c>
      <c r="P21" s="31" t="str">
        <f t="shared" si="4"/>
        <v>ОДНОРОДНЫЕ</v>
      </c>
      <c r="Q21" s="30">
        <f t="shared" si="5"/>
        <v>21802.666666666668</v>
      </c>
    </row>
    <row r="22" spans="1:17" s="8" customFormat="1" ht="36.75" customHeight="1" x14ac:dyDescent="0.25">
      <c r="A22" s="21">
        <v>3</v>
      </c>
      <c r="B22" s="33" t="s">
        <v>36</v>
      </c>
      <c r="C22" s="19" t="s">
        <v>34</v>
      </c>
      <c r="D22" s="19">
        <v>300</v>
      </c>
      <c r="E22" s="13">
        <v>68.884</v>
      </c>
      <c r="F22" s="13">
        <v>68.456999999999994</v>
      </c>
      <c r="G22" s="13">
        <v>68.667000000000002</v>
      </c>
      <c r="H22" s="13"/>
      <c r="I22" s="13"/>
      <c r="J22" s="13"/>
      <c r="K22" s="13"/>
      <c r="L22" s="30">
        <f t="shared" si="0"/>
        <v>68.669333333333341</v>
      </c>
      <c r="M22" s="31">
        <f t="shared" si="1"/>
        <v>3</v>
      </c>
      <c r="N22" s="31">
        <f t="shared" si="2"/>
        <v>0.21350956262737919</v>
      </c>
      <c r="O22" s="31">
        <f t="shared" si="3"/>
        <v>0.31092418152796858</v>
      </c>
      <c r="P22" s="31" t="str">
        <f t="shared" si="4"/>
        <v>ОДНОРОДНЫЕ</v>
      </c>
      <c r="Q22" s="30">
        <f t="shared" si="5"/>
        <v>20600.800000000003</v>
      </c>
    </row>
    <row r="23" spans="1:17" s="8" customFormat="1" ht="31.5" customHeight="1" x14ac:dyDescent="0.25">
      <c r="A23" s="21">
        <v>4</v>
      </c>
      <c r="B23" s="33" t="s">
        <v>33</v>
      </c>
      <c r="C23" s="19" t="s">
        <v>34</v>
      </c>
      <c r="D23" s="19">
        <v>16800</v>
      </c>
      <c r="E23" s="13">
        <v>31.625</v>
      </c>
      <c r="F23" s="13">
        <v>31.478999999999999</v>
      </c>
      <c r="G23" s="13">
        <v>31.55</v>
      </c>
      <c r="H23" s="13"/>
      <c r="I23" s="13"/>
      <c r="J23" s="13"/>
      <c r="K23" s="13"/>
      <c r="L23" s="30">
        <f t="shared" si="0"/>
        <v>31.551333333333332</v>
      </c>
      <c r="M23" s="31">
        <f t="shared" si="1"/>
        <v>3</v>
      </c>
      <c r="N23" s="31">
        <f t="shared" si="2"/>
        <v>7.300913184892277E-2</v>
      </c>
      <c r="O23" s="31">
        <f t="shared" si="3"/>
        <v>0.23139792882156943</v>
      </c>
      <c r="P23" s="31" t="str">
        <f t="shared" si="4"/>
        <v>ОДНОРОДНЫЕ</v>
      </c>
      <c r="Q23" s="30">
        <f t="shared" si="5"/>
        <v>530062.4</v>
      </c>
    </row>
    <row r="24" spans="1:17" s="8" customFormat="1" ht="31.5" customHeight="1" x14ac:dyDescent="0.25">
      <c r="A24" s="21">
        <v>5</v>
      </c>
      <c r="B24" s="35" t="s">
        <v>35</v>
      </c>
      <c r="C24" s="19" t="s">
        <v>34</v>
      </c>
      <c r="D24" s="19">
        <v>1400</v>
      </c>
      <c r="E24" s="13"/>
      <c r="F24" s="13"/>
      <c r="G24" s="13"/>
      <c r="H24" s="13">
        <v>27.428000000000001</v>
      </c>
      <c r="I24" s="13">
        <v>27.452999999999999</v>
      </c>
      <c r="J24" s="13">
        <v>30.193000000000001</v>
      </c>
      <c r="K24" s="13"/>
      <c r="L24" s="30">
        <f t="shared" si="0"/>
        <v>28.358000000000001</v>
      </c>
      <c r="M24" s="31">
        <f t="shared" si="1"/>
        <v>3</v>
      </c>
      <c r="N24" s="31">
        <f t="shared" si="2"/>
        <v>1.589205776480819</v>
      </c>
      <c r="O24" s="31">
        <f t="shared" si="3"/>
        <v>5.6040827155681603</v>
      </c>
      <c r="P24" s="31" t="str">
        <f t="shared" si="4"/>
        <v>ОДНОРОДНЫЕ</v>
      </c>
      <c r="Q24" s="30">
        <f t="shared" si="5"/>
        <v>39701.200000000004</v>
      </c>
    </row>
    <row r="25" spans="1:17" s="8" customFormat="1" ht="33" customHeight="1" x14ac:dyDescent="0.25">
      <c r="A25" s="22">
        <v>6</v>
      </c>
      <c r="B25" s="34" t="s">
        <v>29</v>
      </c>
      <c r="C25" s="19" t="s">
        <v>24</v>
      </c>
      <c r="D25" s="19">
        <v>190</v>
      </c>
      <c r="E25" s="13">
        <v>1895.7</v>
      </c>
      <c r="F25" s="13">
        <v>1893.58</v>
      </c>
      <c r="G25" s="13">
        <v>1894</v>
      </c>
      <c r="H25" s="13"/>
      <c r="I25" s="13"/>
      <c r="J25" s="13"/>
      <c r="K25" s="13"/>
      <c r="L25" s="30">
        <f t="shared" si="0"/>
        <v>1894.4266666666665</v>
      </c>
      <c r="M25" s="31">
        <f t="shared" si="1"/>
        <v>3</v>
      </c>
      <c r="N25" s="31">
        <f t="shared" si="2"/>
        <v>1.1225566058482097</v>
      </c>
      <c r="O25" s="31">
        <f t="shared" si="3"/>
        <v>5.9255743471105224E-2</v>
      </c>
      <c r="P25" s="31" t="str">
        <f t="shared" si="4"/>
        <v>ОДНОРОДНЫЕ</v>
      </c>
      <c r="Q25" s="30">
        <f t="shared" si="5"/>
        <v>359941.06666666665</v>
      </c>
    </row>
    <row r="26" spans="1:17" s="8" customFormat="1" ht="34.5" customHeight="1" x14ac:dyDescent="0.25">
      <c r="A26" s="22">
        <v>7</v>
      </c>
      <c r="B26" s="35" t="s">
        <v>30</v>
      </c>
      <c r="C26" s="19" t="s">
        <v>24</v>
      </c>
      <c r="D26" s="19">
        <v>220</v>
      </c>
      <c r="E26" s="13">
        <v>370</v>
      </c>
      <c r="F26" s="13">
        <v>368.38</v>
      </c>
      <c r="G26" s="13">
        <v>369.5</v>
      </c>
      <c r="H26" s="13"/>
      <c r="I26" s="13"/>
      <c r="J26" s="13"/>
      <c r="K26" s="13"/>
      <c r="L26" s="30">
        <f t="shared" si="0"/>
        <v>369.29333333333335</v>
      </c>
      <c r="M26" s="31">
        <f t="shared" si="1"/>
        <v>3</v>
      </c>
      <c r="N26" s="31">
        <f t="shared" si="2"/>
        <v>0.82953802404310395</v>
      </c>
      <c r="O26" s="31">
        <f t="shared" si="3"/>
        <v>0.22462848612930209</v>
      </c>
      <c r="P26" s="31" t="str">
        <f t="shared" si="4"/>
        <v>ОДНОРОДНЫЕ</v>
      </c>
      <c r="Q26" s="30">
        <f t="shared" si="5"/>
        <v>81244.53333333334</v>
      </c>
    </row>
    <row r="27" spans="1:17" s="10" customFormat="1" ht="49.5" customHeight="1" x14ac:dyDescent="0.25">
      <c r="A27" s="25">
        <v>8</v>
      </c>
      <c r="B27" s="33" t="s">
        <v>31</v>
      </c>
      <c r="C27" s="28" t="s">
        <v>24</v>
      </c>
      <c r="D27" s="19">
        <v>2</v>
      </c>
      <c r="E27" s="13">
        <v>301.89</v>
      </c>
      <c r="F27" s="13">
        <v>300.33</v>
      </c>
      <c r="G27" s="13">
        <v>301</v>
      </c>
      <c r="H27" s="13"/>
      <c r="I27" s="13"/>
      <c r="J27" s="13"/>
      <c r="K27" s="13"/>
      <c r="L27" s="30">
        <f t="shared" si="0"/>
        <v>301.07333333333332</v>
      </c>
      <c r="M27" s="31">
        <f t="shared" si="1"/>
        <v>3</v>
      </c>
      <c r="N27" s="31">
        <f t="shared" si="2"/>
        <v>0.78258119919490399</v>
      </c>
      <c r="O27" s="31">
        <f t="shared" si="3"/>
        <v>0.25993042642819159</v>
      </c>
      <c r="P27" s="31" t="str">
        <f t="shared" si="4"/>
        <v>ОДНОРОДНЫЕ</v>
      </c>
      <c r="Q27" s="30">
        <f t="shared" si="5"/>
        <v>602.14666666666665</v>
      </c>
    </row>
    <row r="28" spans="1:17" s="10" customFormat="1" ht="40.5" hidden="1" customHeight="1" x14ac:dyDescent="0.25">
      <c r="A28" s="23"/>
      <c r="B28" s="35"/>
      <c r="C28" s="19" t="s">
        <v>24</v>
      </c>
      <c r="D28" s="19"/>
      <c r="E28" s="13"/>
      <c r="F28" s="13"/>
      <c r="G28" s="13"/>
      <c r="H28" s="13"/>
      <c r="I28" s="13"/>
      <c r="J28" s="13"/>
      <c r="K28" s="13"/>
      <c r="L28" s="30" t="e">
        <f t="shared" si="0"/>
        <v>#DIV/0!</v>
      </c>
      <c r="M28" s="31">
        <f t="shared" si="1"/>
        <v>0</v>
      </c>
      <c r="N28" s="31" t="e">
        <f t="shared" si="2"/>
        <v>#DIV/0!</v>
      </c>
      <c r="O28" s="31" t="e">
        <f t="shared" si="3"/>
        <v>#DIV/0!</v>
      </c>
      <c r="P28" s="31" t="e">
        <f t="shared" si="4"/>
        <v>#DIV/0!</v>
      </c>
      <c r="Q28" s="30" t="e">
        <f t="shared" si="5"/>
        <v>#DIV/0!</v>
      </c>
    </row>
    <row r="29" spans="1:17" s="10" customFormat="1" ht="36.75" hidden="1" customHeight="1" x14ac:dyDescent="0.25">
      <c r="A29" s="23"/>
      <c r="B29" s="32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30" t="e">
        <f t="shared" si="0"/>
        <v>#DIV/0!</v>
      </c>
      <c r="M29" s="31">
        <f t="shared" si="1"/>
        <v>0</v>
      </c>
      <c r="N29" s="31" t="e">
        <f t="shared" si="2"/>
        <v>#DIV/0!</v>
      </c>
      <c r="O29" s="31" t="e">
        <f t="shared" si="3"/>
        <v>#DIV/0!</v>
      </c>
      <c r="P29" s="31" t="e">
        <f t="shared" si="4"/>
        <v>#DIV/0!</v>
      </c>
      <c r="Q29" s="30" t="e">
        <f t="shared" si="5"/>
        <v>#DIV/0!</v>
      </c>
    </row>
    <row r="30" spans="1:17" s="10" customFormat="1" ht="33.75" hidden="1" customHeight="1" x14ac:dyDescent="0.25">
      <c r="A30" s="23"/>
      <c r="B30" s="32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30" t="e">
        <f t="shared" si="0"/>
        <v>#DIV/0!</v>
      </c>
      <c r="M30" s="31">
        <f t="shared" si="1"/>
        <v>0</v>
      </c>
      <c r="N30" s="31" t="e">
        <f t="shared" si="2"/>
        <v>#DIV/0!</v>
      </c>
      <c r="O30" s="31" t="e">
        <f t="shared" si="3"/>
        <v>#DIV/0!</v>
      </c>
      <c r="P30" s="31" t="e">
        <f t="shared" si="4"/>
        <v>#DIV/0!</v>
      </c>
      <c r="Q30" s="30" t="e">
        <f t="shared" si="5"/>
        <v>#DIV/0!</v>
      </c>
    </row>
    <row r="31" spans="1:17" s="20" customFormat="1" ht="47.25" hidden="1" customHeight="1" x14ac:dyDescent="0.25">
      <c r="A31" s="23"/>
      <c r="B31" s="32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30" t="e">
        <f t="shared" si="0"/>
        <v>#DIV/0!</v>
      </c>
      <c r="M31" s="31">
        <f t="shared" si="1"/>
        <v>0</v>
      </c>
      <c r="N31" s="31" t="e">
        <f t="shared" si="2"/>
        <v>#DIV/0!</v>
      </c>
      <c r="O31" s="31" t="e">
        <f t="shared" si="3"/>
        <v>#DIV/0!</v>
      </c>
      <c r="P31" s="31" t="e">
        <f t="shared" si="4"/>
        <v>#DIV/0!</v>
      </c>
      <c r="Q31" s="30" t="e">
        <f t="shared" si="5"/>
        <v>#DIV/0!</v>
      </c>
    </row>
    <row r="32" spans="1:17" ht="36.75" hidden="1" customHeight="1" x14ac:dyDescent="0.25">
      <c r="A32" s="23"/>
      <c r="B32" s="32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30" t="e">
        <f t="shared" si="0"/>
        <v>#DIV/0!</v>
      </c>
      <c r="M32" s="31">
        <f t="shared" si="1"/>
        <v>0</v>
      </c>
      <c r="N32" s="31" t="e">
        <f t="shared" si="2"/>
        <v>#DIV/0!</v>
      </c>
      <c r="O32" s="31" t="e">
        <f t="shared" si="3"/>
        <v>#DIV/0!</v>
      </c>
      <c r="P32" s="31" t="e">
        <f t="shared" si="4"/>
        <v>#DIV/0!</v>
      </c>
      <c r="Q32" s="30" t="e">
        <f t="shared" si="5"/>
        <v>#DIV/0!</v>
      </c>
    </row>
    <row r="33" spans="1:17" hidden="1" x14ac:dyDescent="0.25">
      <c r="A33" s="26"/>
      <c r="B33" s="32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30" t="e">
        <f t="shared" si="0"/>
        <v>#DIV/0!</v>
      </c>
      <c r="M33" s="31">
        <f t="shared" si="1"/>
        <v>0</v>
      </c>
      <c r="N33" s="31" t="e">
        <f t="shared" si="2"/>
        <v>#DIV/0!</v>
      </c>
      <c r="O33" s="31" t="e">
        <f t="shared" si="3"/>
        <v>#DIV/0!</v>
      </c>
      <c r="P33" s="31" t="e">
        <f t="shared" si="4"/>
        <v>#DIV/0!</v>
      </c>
      <c r="Q33" s="30" t="e">
        <f t="shared" si="5"/>
        <v>#DIV/0!</v>
      </c>
    </row>
    <row r="34" spans="1:17" hidden="1" x14ac:dyDescent="0.25">
      <c r="A34" s="26"/>
      <c r="B34" s="32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30" t="e">
        <f t="shared" si="0"/>
        <v>#DIV/0!</v>
      </c>
      <c r="M34" s="31">
        <f t="shared" si="1"/>
        <v>0</v>
      </c>
      <c r="N34" s="31" t="e">
        <f t="shared" si="2"/>
        <v>#DIV/0!</v>
      </c>
      <c r="O34" s="31" t="e">
        <f t="shared" si="3"/>
        <v>#DIV/0!</v>
      </c>
      <c r="P34" s="31" t="e">
        <f t="shared" si="4"/>
        <v>#DIV/0!</v>
      </c>
      <c r="Q34" s="30" t="e">
        <f t="shared" si="5"/>
        <v>#DIV/0!</v>
      </c>
    </row>
    <row r="35" spans="1:17" s="10" customFormat="1" ht="51" hidden="1" customHeight="1" x14ac:dyDescent="0.25">
      <c r="A35" s="31"/>
      <c r="B35" s="36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0" t="e">
        <f t="shared" si="0"/>
        <v>#DIV/0!</v>
      </c>
      <c r="M35" s="31">
        <f t="shared" si="1"/>
        <v>0</v>
      </c>
      <c r="N35" s="31" t="e">
        <f t="shared" si="2"/>
        <v>#DIV/0!</v>
      </c>
      <c r="O35" s="31" t="e">
        <f t="shared" si="3"/>
        <v>#DIV/0!</v>
      </c>
      <c r="P35" s="31" t="e">
        <f t="shared" si="4"/>
        <v>#DIV/0!</v>
      </c>
      <c r="Q35" s="30" t="e">
        <f t="shared" si="5"/>
        <v>#DIV/0!</v>
      </c>
    </row>
    <row r="36" spans="1:17" s="10" customFormat="1" ht="76.5" hidden="1" customHeight="1" x14ac:dyDescent="0.25">
      <c r="A36" s="31"/>
      <c r="B36" s="32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0" t="e">
        <f t="shared" si="0"/>
        <v>#DIV/0!</v>
      </c>
      <c r="M36" s="31">
        <f t="shared" si="1"/>
        <v>0</v>
      </c>
      <c r="N36" s="31" t="e">
        <f t="shared" si="2"/>
        <v>#DIV/0!</v>
      </c>
      <c r="O36" s="31" t="e">
        <f t="shared" si="3"/>
        <v>#DIV/0!</v>
      </c>
      <c r="P36" s="31" t="e">
        <f t="shared" si="4"/>
        <v>#DIV/0!</v>
      </c>
      <c r="Q36" s="30" t="e">
        <f t="shared" si="5"/>
        <v>#DIV/0!</v>
      </c>
    </row>
    <row r="37" spans="1:17" s="10" customFormat="1" ht="55.5" hidden="1" customHeight="1" x14ac:dyDescent="0.25">
      <c r="A37" s="31"/>
      <c r="B37" s="32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0" t="e">
        <f t="shared" si="0"/>
        <v>#DIV/0!</v>
      </c>
      <c r="M37" s="31">
        <f t="shared" si="1"/>
        <v>0</v>
      </c>
      <c r="N37" s="31" t="e">
        <f t="shared" si="2"/>
        <v>#DIV/0!</v>
      </c>
      <c r="O37" s="31" t="e">
        <f t="shared" si="3"/>
        <v>#DIV/0!</v>
      </c>
      <c r="P37" s="31" t="e">
        <f t="shared" si="4"/>
        <v>#DIV/0!</v>
      </c>
      <c r="Q37" s="30" t="e">
        <f t="shared" si="5"/>
        <v>#DIV/0!</v>
      </c>
    </row>
    <row r="38" spans="1:17" s="20" customFormat="1" ht="47.25" hidden="1" customHeight="1" x14ac:dyDescent="0.25">
      <c r="A38" s="31"/>
      <c r="B38" s="32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0" t="e">
        <f t="shared" si="0"/>
        <v>#DIV/0!</v>
      </c>
      <c r="M38" s="31">
        <f t="shared" si="1"/>
        <v>0</v>
      </c>
      <c r="N38" s="31" t="e">
        <f t="shared" si="2"/>
        <v>#DIV/0!</v>
      </c>
      <c r="O38" s="31" t="e">
        <f t="shared" si="3"/>
        <v>#DIV/0!</v>
      </c>
      <c r="P38" s="31" t="e">
        <f t="shared" si="4"/>
        <v>#DIV/0!</v>
      </c>
      <c r="Q38" s="30" t="e">
        <f t="shared" si="5"/>
        <v>#DIV/0!</v>
      </c>
    </row>
    <row r="39" spans="1:17" ht="36.75" hidden="1" customHeight="1" x14ac:dyDescent="0.25">
      <c r="A39" s="31"/>
      <c r="B39" s="32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0" t="e">
        <f t="shared" si="0"/>
        <v>#DIV/0!</v>
      </c>
      <c r="M39" s="31">
        <f t="shared" si="1"/>
        <v>0</v>
      </c>
      <c r="N39" s="31" t="e">
        <f t="shared" si="2"/>
        <v>#DIV/0!</v>
      </c>
      <c r="O39" s="31" t="e">
        <f t="shared" si="3"/>
        <v>#DIV/0!</v>
      </c>
      <c r="P39" s="31" t="e">
        <f t="shared" si="4"/>
        <v>#DIV/0!</v>
      </c>
      <c r="Q39" s="30" t="e">
        <f t="shared" si="5"/>
        <v>#DIV/0!</v>
      </c>
    </row>
    <row r="40" spans="1:17" x14ac:dyDescent="0.25">
      <c r="A40" s="49"/>
      <c r="B40" s="49"/>
      <c r="C40" s="49"/>
      <c r="D40" s="49"/>
      <c r="E40" s="51"/>
      <c r="F40" s="51"/>
      <c r="G40" s="51"/>
      <c r="H40" s="51"/>
      <c r="I40" s="51"/>
      <c r="J40" s="51"/>
      <c r="K40" s="51"/>
      <c r="L40" s="51"/>
      <c r="M40" s="49"/>
      <c r="N40" s="49"/>
      <c r="O40" s="49"/>
      <c r="P40" s="50"/>
      <c r="Q40" s="51"/>
    </row>
    <row r="41" spans="1:17" x14ac:dyDescent="0.25">
      <c r="A41" s="53" t="s">
        <v>49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37"/>
      <c r="Q41" s="4"/>
    </row>
    <row r="42" spans="1:17" ht="15" customHeight="1" x14ac:dyDescent="0.25">
      <c r="A42" s="53" t="s">
        <v>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17" x14ac:dyDescent="0.25">
      <c r="A43" s="37"/>
      <c r="B43" s="37"/>
      <c r="C43" s="37"/>
      <c r="D43" s="37"/>
      <c r="E43" s="4"/>
      <c r="F43" s="4"/>
      <c r="G43" s="4"/>
      <c r="H43" s="4"/>
      <c r="I43" s="4"/>
      <c r="J43" s="4"/>
      <c r="K43" s="4"/>
      <c r="L43" s="4"/>
      <c r="M43" s="37"/>
      <c r="N43" s="37"/>
      <c r="O43" s="37"/>
      <c r="P43" s="37"/>
      <c r="Q43" s="4"/>
    </row>
    <row r="44" spans="1:17" x14ac:dyDescent="0.25">
      <c r="A44" s="54" t="s">
        <v>50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</sheetData>
  <mergeCells count="17">
    <mergeCell ref="A44:Q44"/>
    <mergeCell ref="P18:P19"/>
    <mergeCell ref="A18:A19"/>
    <mergeCell ref="B18:B19"/>
    <mergeCell ref="C18:D18"/>
    <mergeCell ref="A41:O41"/>
    <mergeCell ref="A42:Q42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</mergeCells>
  <conditionalFormatting sqref="P20:P40">
    <cfRule type="containsText" dxfId="41" priority="46" operator="containsText" text="НЕ">
      <formula>NOT(ISERROR(SEARCH("НЕ",P20)))</formula>
    </cfRule>
    <cfRule type="containsText" dxfId="40" priority="47" operator="containsText" text="ОДНОРОДНЫЕ">
      <formula>NOT(ISERROR(SEARCH("ОДНОРОДНЫЕ",P20)))</formula>
    </cfRule>
    <cfRule type="containsText" dxfId="39" priority="48" operator="containsText" text="НЕОДНОРОДНЫЕ">
      <formula>NOT(ISERROR(SEARCH("НЕОДНОРОДНЫЕ",P20)))</formula>
    </cfRule>
  </conditionalFormatting>
  <conditionalFormatting sqref="P20:P40">
    <cfRule type="containsText" dxfId="38" priority="43" operator="containsText" text="НЕОДНОРОДНЫЕ">
      <formula>NOT(ISERROR(SEARCH("НЕОДНОРОДНЫЕ",P20)))</formula>
    </cfRule>
    <cfRule type="containsText" dxfId="37" priority="44" operator="containsText" text="ОДНОРОДНЫЕ">
      <formula>NOT(ISERROR(SEARCH("ОДНОРОДНЫЕ",P20)))</formula>
    </cfRule>
    <cfRule type="containsText" dxfId="36" priority="45" operator="containsText" text="НЕОДНОРОДНЫЕ">
      <formula>NOT(ISERROR(SEARCH("НЕОДНОРОДНЫЕ",P20)))</formula>
    </cfRule>
  </conditionalFormatting>
  <conditionalFormatting sqref="P27:P30">
    <cfRule type="containsText" dxfId="35" priority="34" operator="containsText" text="НЕ">
      <formula>NOT(ISERROR(SEARCH("НЕ",P27)))</formula>
    </cfRule>
    <cfRule type="containsText" dxfId="34" priority="35" operator="containsText" text="ОДНОРОДНЫЕ">
      <formula>NOT(ISERROR(SEARCH("ОДНОРОДНЫЕ",P27)))</formula>
    </cfRule>
    <cfRule type="containsText" dxfId="33" priority="36" operator="containsText" text="НЕОДНОРОДНЫЕ">
      <formula>NOT(ISERROR(SEARCH("НЕОДНОРОДНЫЕ",P27)))</formula>
    </cfRule>
  </conditionalFormatting>
  <conditionalFormatting sqref="P27:P30">
    <cfRule type="containsText" dxfId="32" priority="31" operator="containsText" text="НЕОДНОРОДНЫЕ">
      <formula>NOT(ISERROR(SEARCH("НЕОДНОРОДНЫЕ",P27)))</formula>
    </cfRule>
    <cfRule type="containsText" dxfId="31" priority="32" operator="containsText" text="ОДНОРОДНЫЕ">
      <formula>NOT(ISERROR(SEARCH("ОДНОРОДНЫЕ",P27)))</formula>
    </cfRule>
    <cfRule type="containsText" dxfId="30" priority="33" operator="containsText" text="НЕОДНОРОДНЫЕ">
      <formula>NOT(ISERROR(SEARCH("НЕОДНОРОДНЫЕ",P27)))</formula>
    </cfRule>
  </conditionalFormatting>
  <conditionalFormatting sqref="P31:P32">
    <cfRule type="containsText" dxfId="29" priority="28" operator="containsText" text="НЕ">
      <formula>NOT(ISERROR(SEARCH("НЕ",P31)))</formula>
    </cfRule>
    <cfRule type="containsText" dxfId="28" priority="29" operator="containsText" text="ОДНОРОДНЫЕ">
      <formula>NOT(ISERROR(SEARCH("ОДНОРОДНЫЕ",P31)))</formula>
    </cfRule>
    <cfRule type="containsText" dxfId="27" priority="30" operator="containsText" text="НЕОДНОРОДНЫЕ">
      <formula>NOT(ISERROR(SEARCH("НЕОДНОРОДНЫЕ",P31)))</formula>
    </cfRule>
  </conditionalFormatting>
  <conditionalFormatting sqref="P31:P32">
    <cfRule type="containsText" dxfId="26" priority="25" operator="containsText" text="НЕОДНОРОДНЫЕ">
      <formula>NOT(ISERROR(SEARCH("НЕОДНОРОДНЫЕ",P31)))</formula>
    </cfRule>
    <cfRule type="containsText" dxfId="25" priority="26" operator="containsText" text="ОДНОРОДНЫЕ">
      <formula>NOT(ISERROR(SEARCH("ОДНОРОДНЫЕ",P31)))</formula>
    </cfRule>
    <cfRule type="containsText" dxfId="24" priority="27" operator="containsText" text="НЕОДНОРОДНЫЕ">
      <formula>NOT(ISERROR(SEARCH("НЕОДНОРОДНЫЕ",P31)))</formula>
    </cfRule>
  </conditionalFormatting>
  <conditionalFormatting sqref="P33">
    <cfRule type="containsText" dxfId="23" priority="22" operator="containsText" text="НЕ">
      <formula>NOT(ISERROR(SEARCH("НЕ",P33)))</formula>
    </cfRule>
    <cfRule type="containsText" dxfId="22" priority="23" operator="containsText" text="ОДНОРОДНЫЕ">
      <formula>NOT(ISERROR(SEARCH("ОДНОРОДНЫЕ",P33)))</formula>
    </cfRule>
    <cfRule type="containsText" dxfId="21" priority="24" operator="containsText" text="НЕОДНОРОДНЫЕ">
      <formula>NOT(ISERROR(SEARCH("НЕОДНОРОДНЫЕ",P33)))</formula>
    </cfRule>
  </conditionalFormatting>
  <conditionalFormatting sqref="P33">
    <cfRule type="containsText" dxfId="20" priority="19" operator="containsText" text="НЕОДНОРОДНЫЕ">
      <formula>NOT(ISERROR(SEARCH("НЕОДНОРОДНЫЕ",P33)))</formula>
    </cfRule>
    <cfRule type="containsText" dxfId="19" priority="20" operator="containsText" text="ОДНОРОДНЫЕ">
      <formula>NOT(ISERROR(SEARCH("ОДНОРОДНЫЕ",P33)))</formula>
    </cfRule>
    <cfRule type="containsText" dxfId="18" priority="21" operator="containsText" text="НЕОДНОРОДНЫЕ">
      <formula>NOT(ISERROR(SEARCH("НЕОДНОРОДНЫЕ",P33)))</formula>
    </cfRule>
  </conditionalFormatting>
  <conditionalFormatting sqref="P34:P35">
    <cfRule type="containsText" dxfId="17" priority="16" operator="containsText" text="НЕ">
      <formula>NOT(ISERROR(SEARCH("НЕ",P34)))</formula>
    </cfRule>
    <cfRule type="containsText" dxfId="16" priority="17" operator="containsText" text="ОДНОРОДНЫЕ">
      <formula>NOT(ISERROR(SEARCH("ОДНОРОДНЫЕ",P34)))</formula>
    </cfRule>
    <cfRule type="containsText" dxfId="15" priority="18" operator="containsText" text="НЕОДНОРОДНЫЕ">
      <formula>NOT(ISERROR(SEARCH("НЕОДНОРОДНЫЕ",P34)))</formula>
    </cfRule>
  </conditionalFormatting>
  <conditionalFormatting sqref="P34:P35">
    <cfRule type="containsText" dxfId="14" priority="13" operator="containsText" text="НЕОДНОРОДНЫЕ">
      <formula>NOT(ISERROR(SEARCH("НЕОДНОРОДНЫЕ",P34)))</formula>
    </cfRule>
    <cfRule type="containsText" dxfId="13" priority="14" operator="containsText" text="ОДНОРОДНЫЕ">
      <formula>NOT(ISERROR(SEARCH("ОДНОРОДНЫЕ",P34)))</formula>
    </cfRule>
    <cfRule type="containsText" dxfId="12" priority="15" operator="containsText" text="НЕОДНОРОДНЫЕ">
      <formula>NOT(ISERROR(SEARCH("НЕОДНОРОДНЫЕ",P34)))</formula>
    </cfRule>
  </conditionalFormatting>
  <conditionalFormatting sqref="P35:P37">
    <cfRule type="containsText" dxfId="11" priority="10" operator="containsText" text="НЕ">
      <formula>NOT(ISERROR(SEARCH("НЕ",P35)))</formula>
    </cfRule>
    <cfRule type="containsText" dxfId="10" priority="11" operator="containsText" text="ОДНОРОДНЫЕ">
      <formula>NOT(ISERROR(SEARCH("ОДНОРОДНЫЕ",P35)))</formula>
    </cfRule>
    <cfRule type="containsText" dxfId="9" priority="12" operator="containsText" text="НЕОДНОРОДНЫЕ">
      <formula>NOT(ISERROR(SEARCH("НЕОДНОРОДНЫЕ",P35)))</formula>
    </cfRule>
  </conditionalFormatting>
  <conditionalFormatting sqref="P35:P37">
    <cfRule type="containsText" dxfId="8" priority="7" operator="containsText" text="НЕОДНОРОДНЫЕ">
      <formula>NOT(ISERROR(SEARCH("НЕОДНОРОДНЫЕ",P35)))</formula>
    </cfRule>
    <cfRule type="containsText" dxfId="7" priority="8" operator="containsText" text="ОДНОРОДНЫЕ">
      <formula>NOT(ISERROR(SEARCH("ОДНОРОДНЫЕ",P35)))</formula>
    </cfRule>
    <cfRule type="containsText" dxfId="6" priority="9" operator="containsText" text="НЕОДНОРОДНЫЕ">
      <formula>NOT(ISERROR(SEARCH("НЕОДНОРОДНЫЕ",P35)))</formula>
    </cfRule>
  </conditionalFormatting>
  <conditionalFormatting sqref="P38:P39">
    <cfRule type="containsText" dxfId="5" priority="4" operator="containsText" text="НЕ">
      <formula>NOT(ISERROR(SEARCH("НЕ",P38)))</formula>
    </cfRule>
    <cfRule type="containsText" dxfId="4" priority="5" operator="containsText" text="ОДНОРОДНЫЕ">
      <formula>NOT(ISERROR(SEARCH("ОДНОРОДНЫЕ",P38)))</formula>
    </cfRule>
    <cfRule type="containsText" dxfId="3" priority="6" operator="containsText" text="НЕОДНОРОДНЫЕ">
      <formula>NOT(ISERROR(SEARCH("НЕОДНОРОДНЫЕ",P38)))</formula>
    </cfRule>
  </conditionalFormatting>
  <conditionalFormatting sqref="P38:P39">
    <cfRule type="containsText" dxfId="2" priority="1" operator="containsText" text="НЕОДНОРОДНЫЕ">
      <formula>NOT(ISERROR(SEARCH("НЕОДНОРОДНЫЕ",P38)))</formula>
    </cfRule>
    <cfRule type="containsText" dxfId="1" priority="2" operator="containsText" text="ОДНОРОДНЫЕ">
      <formula>NOT(ISERROR(SEARCH("ОДНОРОДНЫЕ",P38)))</formula>
    </cfRule>
    <cfRule type="containsText" dxfId="0" priority="3" operator="containsText" text="НЕОДНОРОДНЫЕ">
      <formula>NOT(ISERROR(SEARCH("НЕОДНОРОДНЫЕ",P38)))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2021-12-02T05:29:53Z</dcterms:modified>
</cp:coreProperties>
</file>