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22" i="1" l="1"/>
  <c r="O22" i="1" s="1"/>
  <c r="P22" i="1" s="1"/>
  <c r="N23" i="1"/>
  <c r="N24" i="1"/>
  <c r="N25" i="1"/>
  <c r="N26" i="1"/>
  <c r="N27" i="1"/>
  <c r="O27" i="1" s="1"/>
  <c r="P27" i="1" s="1"/>
  <c r="N28" i="1"/>
  <c r="O28" i="1" s="1"/>
  <c r="P28" i="1" s="1"/>
  <c r="N29" i="1"/>
  <c r="O29" i="1" s="1"/>
  <c r="P29" i="1" s="1"/>
  <c r="N30" i="1"/>
  <c r="N31" i="1"/>
  <c r="O31" i="1"/>
  <c r="P31" i="1" s="1"/>
  <c r="N32" i="1"/>
  <c r="N33" i="1"/>
  <c r="N34" i="1"/>
  <c r="O34" i="1" s="1"/>
  <c r="P34" i="1" s="1"/>
  <c r="N35" i="1"/>
  <c r="O35" i="1"/>
  <c r="P35" i="1" s="1"/>
  <c r="N36" i="1"/>
  <c r="N37" i="1"/>
  <c r="O37" i="1"/>
  <c r="P37" i="1" s="1"/>
  <c r="N38" i="1"/>
  <c r="N39" i="1"/>
  <c r="O39" i="1"/>
  <c r="P39" i="1" s="1"/>
  <c r="N40" i="1"/>
  <c r="N41" i="1"/>
  <c r="N42" i="1"/>
  <c r="N43" i="1"/>
  <c r="N44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22" i="1"/>
  <c r="Q22" i="1" s="1"/>
  <c r="L23" i="1"/>
  <c r="Q23" i="1" s="1"/>
  <c r="L24" i="1"/>
  <c r="Q24" i="1" s="1"/>
  <c r="L25" i="1"/>
  <c r="Q25" i="1" s="1"/>
  <c r="L26" i="1"/>
  <c r="Q26" i="1" s="1"/>
  <c r="L27" i="1"/>
  <c r="Q27" i="1" s="1"/>
  <c r="L28" i="1"/>
  <c r="Q28" i="1" s="1"/>
  <c r="L29" i="1"/>
  <c r="L30" i="1"/>
  <c r="Q30" i="1" s="1"/>
  <c r="L31" i="1"/>
  <c r="Q31" i="1"/>
  <c r="L32" i="1"/>
  <c r="Q32" i="1" s="1"/>
  <c r="L33" i="1"/>
  <c r="Q33" i="1"/>
  <c r="L34" i="1"/>
  <c r="Q34" i="1" s="1"/>
  <c r="L35" i="1"/>
  <c r="Q35" i="1"/>
  <c r="L36" i="1"/>
  <c r="Q36" i="1" s="1"/>
  <c r="L37" i="1"/>
  <c r="Q37" i="1"/>
  <c r="L38" i="1"/>
  <c r="Q38" i="1" s="1"/>
  <c r="L39" i="1"/>
  <c r="Q39" i="1"/>
  <c r="L40" i="1"/>
  <c r="Q40" i="1" s="1"/>
  <c r="L41" i="1"/>
  <c r="Q41" i="1"/>
  <c r="L42" i="1"/>
  <c r="Q42" i="1" s="1"/>
  <c r="L43" i="1"/>
  <c r="Q43" i="1"/>
  <c r="L44" i="1"/>
  <c r="Q44" i="1" s="1"/>
  <c r="N21" i="1"/>
  <c r="M21" i="1"/>
  <c r="L21" i="1"/>
  <c r="Q21" i="1" s="1"/>
  <c r="C18" i="1" s="1"/>
  <c r="O41" i="1"/>
  <c r="P41" i="1"/>
  <c r="O21" i="1"/>
  <c r="P21" i="1" s="1"/>
  <c r="O32" i="1"/>
  <c r="P32" i="1" s="1"/>
  <c r="O24" i="1"/>
  <c r="P24" i="1" s="1"/>
  <c r="O33" i="1"/>
  <c r="P33" i="1" s="1"/>
  <c r="Q29" i="1"/>
  <c r="O25" i="1"/>
  <c r="P25" i="1" s="1"/>
  <c r="O23" i="1"/>
  <c r="P23" i="1"/>
  <c r="O43" i="1"/>
  <c r="P43" i="1" s="1"/>
  <c r="O42" i="1"/>
  <c r="P42" i="1" s="1"/>
  <c r="O38" i="1" l="1"/>
  <c r="P38" i="1" s="1"/>
  <c r="O44" i="1"/>
  <c r="P44" i="1" s="1"/>
  <c r="O26" i="1"/>
  <c r="P26" i="1" s="1"/>
  <c r="O30" i="1"/>
  <c r="P30" i="1" s="1"/>
  <c r="O40" i="1"/>
  <c r="P40" i="1" s="1"/>
  <c r="O36" i="1"/>
  <c r="P36" i="1" s="1"/>
</calcChain>
</file>

<file path=xl/sharedStrings.xml><?xml version="1.0" encoding="utf-8"?>
<sst xmlns="http://schemas.openxmlformats.org/spreadsheetml/2006/main" count="85" uniqueCount="56">
  <si>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</si>
  <si>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</si>
  <si>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</si>
  <si>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</si>
  <si>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</si>
  <si>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</si>
  <si>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</si>
  <si>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</si>
  <si>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</si>
  <si>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</si>
  <si>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</si>
  <si>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</si>
  <si>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</si>
  <si>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</si>
  <si>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</si>
  <si>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</si>
  <si>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</si>
  <si>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</si>
  <si>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</si>
  <si>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</si>
  <si>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</si>
  <si>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</si>
  <si>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</si>
  <si>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</si>
  <si>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</si>
  <si>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>Источник №6</t>
  </si>
  <si>
    <t>Источник №7</t>
  </si>
  <si>
    <t xml:space="preserve">  Салметерол + Флутиказон порошок д/инг. дозированный 50мкг + 500мкг/доза, 60 доз
</t>
  </si>
  <si>
    <t xml:space="preserve">  Салметерол + Флутиказон  порошок д/инг. дозированный 50мкг + 250мкг/доза, 60 доз
</t>
  </si>
  <si>
    <t xml:space="preserve">Дифенгидрамин  р-р для в/в и в/м введения 10 мг/мл, 1мл- ампулы №10
</t>
  </si>
  <si>
    <t xml:space="preserve">Никетамид  р-р для  для инъекций 250 мг/мл, 2мл- ампулы №10
</t>
  </si>
  <si>
    <t xml:space="preserve">Хлоропирамин  таблетки 25мг №20
</t>
  </si>
  <si>
    <t xml:space="preserve">Аммиак  р-р для наружного применения и ингаляций 10%, 40 мл- флакон №1
</t>
  </si>
  <si>
    <t xml:space="preserve">Амброксол р-р для приема внутрь и ингаляций 7,5 мг/мл, 100 мл- флакон №1
</t>
  </si>
  <si>
    <t xml:space="preserve">Хлоропирамин  р-р для  для в/в и в/м введения 20 мг/мл, 1мл- ампулы №5
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</si>
  <si>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</si>
  <si>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Лоратадин таблетки 10мг №10
</t>
  </si>
  <si>
    <t>Олодатерол+Тиотропия бромид р-р д/инг. дозированный 2,5мкг+2,5мкг/доза-1 ингалятор + 1картридж</t>
  </si>
  <si>
    <t>Гликопиррония бромид+Индакатерол капсулы с порошком  д/инг. 50мкг+110мкг- капсулы №30+бризхалер</t>
  </si>
  <si>
    <t xml:space="preserve">Тиотропия бромид капсулы с порошком для ингаляций 18мкг №30/в комплекте с ингалятором/
</t>
  </si>
  <si>
    <t>Тиотропия бромид раствор для ингаляций 2,5 мкг/доза, 60 доз, 4 мл - картриджи №1 /в комплекте с ингалятором /</t>
  </si>
  <si>
    <t>Будесонид+Формотерол порошок для ингаляций дозированный, 160 мкг + 4.5 мкг  №120 доз /в комплекте с ингалятором/</t>
  </si>
  <si>
    <t xml:space="preserve">Аминофиллин р-р для в/в введения 24мг/мл 5мл- ампулы №10
</t>
  </si>
  <si>
    <t>Будесонид суспензия для ингаляций дозированная 0,5 мг/мл, 2 мл - ампулы №20</t>
  </si>
  <si>
    <t>Будесонид суспензия для ингаляций дозированная 0,25 мг/мл, 2 мл - ампулы №20</t>
  </si>
  <si>
    <t>КП вх.5034 от 25.11.2021</t>
  </si>
  <si>
    <t>КП вх.5035 от 25.11.2021</t>
  </si>
  <si>
    <t>КП вх.5036 от 25.11.2021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</si>
  <si>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</si>
  <si>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</si>
  <si>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</si>
  <si>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</si>
  <si>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329-21н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</si>
  <si>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</si>
  <si>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754 818 (семьсот пятьдесят четыре тысячи восемьсот восемнадцать) рублей 28 копеек.</t>
  </si>
  <si>
    <t>на поставку лекарственных препаратов для лечения органов дыхательной системы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</si>
</sst>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,##0.00_р_.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2" fontId="0" fillId="0" borderId="0" xfId="0" applyNumberForma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2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72" fontId="3" fillId="0" borderId="0" xfId="0" applyNumberFormat="1" applyFont="1" applyFill="1" applyAlignment="1">
      <alignment horizontal="center" vertical="center" wrapText="1"/>
    </xf>
    <xf numFmtId="172" fontId="1" fillId="2" borderId="1" xfId="0" applyNumberFormat="1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172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17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 wrapText="1"/>
    </xf>
    <xf numFmtId="172" fontId="1" fillId="0" borderId="5" xfId="0" applyNumberFormat="1" applyFont="1" applyFill="1" applyBorder="1" applyAlignment="1">
      <alignment horizontal="center" vertical="center" wrapText="1"/>
    </xf>
    <xf numFmtId="172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2" fontId="0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="85" zoomScaleNormal="85" zoomScalePageLayoutView="70" workbookViewId="0">
      <selection activeCell="Q4" sqref="Q4"/>
    </sheetView>
  </sheetViews>
  <sheetFormatPr defaultRowHeight="15" x14ac:dyDescent="0.25"/>
  <cols>
    <col min="1" max="1" width="7.5703125" style="2" customWidth="1"/>
    <col min="2" max="2" width="28" style="2" customWidth="1"/>
    <col min="3" max="4" width="9.140625" style="2"/>
    <col min="5" max="5" width="12.7109375" style="3" customWidth="1"/>
    <col min="6" max="6" width="12" style="3" customWidth="1"/>
    <col min="7" max="7" width="12.140625" style="3" customWidth="1"/>
    <col min="8" max="9" width="10.85546875" style="3" hidden="1" customWidth="1"/>
    <col min="10" max="10" width="10.5703125" style="3" hidden="1" customWidth="1"/>
    <col min="11" max="11" width="11.7109375" style="3" hidden="1" customWidth="1"/>
    <col min="12" max="12" width="11.7109375" style="3" customWidth="1"/>
    <col min="13" max="13" width="7.42578125" style="2" customWidth="1"/>
    <col min="14" max="14" width="12.5703125" style="2" customWidth="1"/>
    <col min="15" max="15" width="10.28515625" style="2" customWidth="1"/>
    <col min="16" max="16" width="14.28515625" style="2" customWidth="1"/>
    <col min="17" max="17" width="13.28515625" style="3" customWidth="1"/>
    <col min="18" max="16384" width="9.140625" style="1"/>
  </cols>
  <sheetData>
    <row r="1" spans="1:17" x14ac:dyDescent="0.25">
      <c r="A1" s="6"/>
      <c r="B1" s="6"/>
      <c r="C1" s="6"/>
      <c r="D1" s="6"/>
      <c r="M1" s="6"/>
      <c r="N1" s="6"/>
      <c r="O1" s="6"/>
      <c r="P1" s="6"/>
      <c r="Q1" s="39" t="s">
        <v>48</v>
      </c>
    </row>
    <row r="2" spans="1:17" x14ac:dyDescent="0.25">
      <c r="A2" s="6"/>
      <c r="B2" s="6"/>
      <c r="C2" s="6"/>
      <c r="D2" s="6"/>
      <c r="M2" s="6"/>
      <c r="N2" s="6"/>
      <c r="O2" s="6"/>
      <c r="P2" s="6"/>
      <c r="Q2" s="39" t="s">
        <v>49</v>
      </c>
    </row>
    <row r="3" spans="1:17" x14ac:dyDescent="0.25">
      <c r="A3" s="6"/>
      <c r="B3" s="6"/>
      <c r="C3" s="6"/>
      <c r="D3" s="6"/>
      <c r="M3" s="6"/>
      <c r="N3" s="6"/>
      <c r="O3" s="6"/>
      <c r="P3" s="6"/>
      <c r="Q3" s="39" t="s">
        <v>55</v>
      </c>
    </row>
    <row r="4" spans="1:17" x14ac:dyDescent="0.25">
      <c r="A4" s="6"/>
      <c r="B4" s="6"/>
      <c r="C4" s="6"/>
      <c r="D4" s="6"/>
      <c r="M4" s="6"/>
      <c r="N4" s="6"/>
      <c r="O4" s="6"/>
      <c r="P4" s="6"/>
      <c r="Q4" s="39" t="s">
        <v>50</v>
      </c>
    </row>
    <row r="5" spans="1:17" x14ac:dyDescent="0.25">
      <c r="A5" s="6"/>
      <c r="B5" s="6"/>
      <c r="C5" s="6"/>
      <c r="D5" s="6"/>
      <c r="M5" s="6"/>
      <c r="N5" s="6"/>
      <c r="O5" s="6"/>
      <c r="P5" s="6"/>
      <c r="Q5" s="39" t="s">
        <v>51</v>
      </c>
    </row>
    <row r="6" spans="1:17" x14ac:dyDescent="0.25">
      <c r="A6" s="6"/>
      <c r="B6" s="6"/>
      <c r="C6" s="6"/>
      <c r="D6" s="6"/>
      <c r="M6" s="6"/>
      <c r="N6" s="6"/>
      <c r="O6" s="6"/>
      <c r="P6" s="6"/>
      <c r="Q6" s="39" t="s">
        <v>52</v>
      </c>
    </row>
    <row r="7" spans="1:17" x14ac:dyDescent="0.25">
      <c r="A7" s="6"/>
      <c r="B7" s="6"/>
      <c r="C7" s="6"/>
      <c r="D7" s="6"/>
      <c r="M7" s="6"/>
      <c r="N7" s="6"/>
      <c r="O7" s="6"/>
      <c r="P7" s="6"/>
    </row>
    <row r="8" spans="1:17" ht="15.75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8"/>
      <c r="N8" s="8"/>
      <c r="O8" s="8"/>
      <c r="P8" s="8"/>
      <c r="Q8" s="9"/>
    </row>
    <row r="9" spans="1:17" s="5" customFormat="1" ht="15.75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9"/>
      <c r="L9" s="9"/>
      <c r="M9" s="8"/>
      <c r="N9" s="8"/>
      <c r="O9" s="8"/>
      <c r="P9" s="8"/>
      <c r="Q9" s="10" t="s">
        <v>16</v>
      </c>
    </row>
    <row r="10" spans="1:17" s="5" customFormat="1" ht="15.75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9"/>
      <c r="L10" s="9"/>
      <c r="M10" s="8"/>
      <c r="N10" s="8"/>
      <c r="O10" s="8"/>
      <c r="P10" s="8"/>
      <c r="Q10" s="11" t="s">
        <v>21</v>
      </c>
    </row>
    <row r="11" spans="1:17" s="5" customFormat="1" ht="15.75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9"/>
      <c r="L11" s="9"/>
      <c r="M11" s="8"/>
      <c r="N11" s="8"/>
      <c r="O11" s="8"/>
      <c r="P11" s="8"/>
      <c r="Q11" s="11" t="s">
        <v>17</v>
      </c>
    </row>
    <row r="12" spans="1:17" s="5" customFormat="1" ht="15.75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9"/>
      <c r="L12" s="9"/>
      <c r="M12" s="8"/>
      <c r="N12" s="8"/>
      <c r="O12" s="8"/>
      <c r="P12" s="8"/>
      <c r="Q12" s="9"/>
    </row>
    <row r="13" spans="1:17" s="5" customFormat="1" ht="28.9" customHeight="1" x14ac:dyDescent="0.25">
      <c r="A13" s="8"/>
      <c r="B13" s="8"/>
      <c r="C13" s="8"/>
      <c r="D13" s="8"/>
      <c r="E13" s="9"/>
      <c r="F13" s="9"/>
      <c r="G13" s="9"/>
      <c r="H13" s="9"/>
      <c r="I13" s="9"/>
      <c r="J13" s="9"/>
      <c r="K13" s="9"/>
      <c r="L13" s="9"/>
      <c r="M13" s="8"/>
      <c r="N13" s="27" t="s">
        <v>20</v>
      </c>
      <c r="O13" s="27"/>
      <c r="P13" s="8"/>
      <c r="Q13" s="12" t="s">
        <v>18</v>
      </c>
    </row>
    <row r="14" spans="1:17" ht="15.75" x14ac:dyDescent="0.25">
      <c r="A14" s="8"/>
      <c r="B14" s="8"/>
      <c r="C14" s="8"/>
      <c r="D14" s="8"/>
      <c r="E14" s="9"/>
      <c r="F14" s="9"/>
      <c r="G14" s="9"/>
      <c r="H14" s="9"/>
      <c r="I14" s="9"/>
      <c r="J14" s="9"/>
      <c r="K14" s="9"/>
      <c r="L14" s="9"/>
      <c r="M14" s="8"/>
      <c r="N14" s="8"/>
      <c r="O14" s="8"/>
      <c r="P14" s="8"/>
      <c r="Q14" s="12"/>
    </row>
    <row r="15" spans="1:17" ht="15.75" x14ac:dyDescent="0.25">
      <c r="A15" s="8"/>
      <c r="B15" s="28" t="s">
        <v>19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2"/>
    </row>
    <row r="16" spans="1:17" ht="15.75" hidden="1" x14ac:dyDescent="0.25">
      <c r="A16" s="8"/>
      <c r="B16" s="8"/>
      <c r="C16" s="8"/>
      <c r="D16" s="29"/>
      <c r="E16" s="29"/>
      <c r="F16" s="29"/>
      <c r="G16" s="29"/>
      <c r="H16" s="29"/>
      <c r="I16" s="29"/>
      <c r="J16" s="29"/>
      <c r="K16" s="29"/>
      <c r="L16" s="29"/>
      <c r="M16" s="8"/>
      <c r="N16" s="8"/>
      <c r="O16" s="8"/>
      <c r="P16" s="8"/>
      <c r="Q16" s="9"/>
    </row>
    <row r="17" spans="1:17" ht="15.75" x14ac:dyDescent="0.25">
      <c r="A17" s="8"/>
      <c r="B17" s="8"/>
      <c r="C17" s="8"/>
      <c r="D17" s="8"/>
      <c r="E17" s="9"/>
      <c r="F17" s="9"/>
      <c r="G17" s="9"/>
      <c r="H17" s="9"/>
      <c r="I17" s="9"/>
      <c r="J17" s="9"/>
      <c r="K17" s="9"/>
      <c r="L17" s="9"/>
      <c r="M17" s="8"/>
      <c r="N17" s="8"/>
      <c r="O17" s="8"/>
      <c r="P17" s="8"/>
      <c r="Q17" s="9"/>
    </row>
    <row r="18" spans="1:17" s="4" customFormat="1" ht="41.45" customHeight="1" x14ac:dyDescent="0.25">
      <c r="A18" s="31" t="s">
        <v>14</v>
      </c>
      <c r="B18" s="32"/>
      <c r="C18" s="33">
        <f>SUMIF(Q21:Q40,"&gt;0")</f>
        <v>754818.28333333344</v>
      </c>
      <c r="D18" s="32"/>
      <c r="E18" s="26" t="s">
        <v>45</v>
      </c>
      <c r="F18" s="26" t="s">
        <v>46</v>
      </c>
      <c r="G18" s="26" t="s">
        <v>47</v>
      </c>
      <c r="H18" s="13"/>
      <c r="I18" s="13"/>
      <c r="J18" s="13"/>
      <c r="K18" s="13"/>
      <c r="L18" s="14"/>
      <c r="M18" s="15"/>
      <c r="N18" s="15"/>
      <c r="O18" s="15"/>
      <c r="P18" s="15"/>
      <c r="Q18" s="14"/>
    </row>
    <row r="19" spans="1:17" s="4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4" t="s">
        <v>5</v>
      </c>
      <c r="F19" s="14" t="s">
        <v>7</v>
      </c>
      <c r="G19" s="14" t="s">
        <v>8</v>
      </c>
      <c r="H19" s="14" t="s">
        <v>22</v>
      </c>
      <c r="I19" s="14" t="s">
        <v>23</v>
      </c>
      <c r="J19" s="14" t="s">
        <v>25</v>
      </c>
      <c r="K19" s="14" t="s">
        <v>26</v>
      </c>
      <c r="L19" s="34" t="s">
        <v>15</v>
      </c>
      <c r="M19" s="36" t="s">
        <v>11</v>
      </c>
      <c r="N19" s="36" t="s">
        <v>12</v>
      </c>
      <c r="O19" s="36" t="s">
        <v>13</v>
      </c>
      <c r="P19" s="36" t="s">
        <v>9</v>
      </c>
      <c r="Q19" s="30" t="s">
        <v>10</v>
      </c>
    </row>
    <row r="20" spans="1:17" s="4" customFormat="1" ht="31.5" x14ac:dyDescent="0.25">
      <c r="A20" s="36"/>
      <c r="B20" s="36"/>
      <c r="C20" s="15" t="s">
        <v>3</v>
      </c>
      <c r="D20" s="15" t="s">
        <v>4</v>
      </c>
      <c r="E20" s="14" t="s">
        <v>6</v>
      </c>
      <c r="F20" s="14" t="s">
        <v>6</v>
      </c>
      <c r="G20" s="14" t="s">
        <v>6</v>
      </c>
      <c r="H20" s="14" t="s">
        <v>6</v>
      </c>
      <c r="I20" s="14" t="s">
        <v>6</v>
      </c>
      <c r="J20" s="14" t="s">
        <v>6</v>
      </c>
      <c r="K20" s="14" t="s">
        <v>6</v>
      </c>
      <c r="L20" s="35"/>
      <c r="M20" s="36"/>
      <c r="N20" s="36"/>
      <c r="O20" s="36"/>
      <c r="P20" s="36"/>
      <c r="Q20" s="30"/>
    </row>
    <row r="21" spans="1:17" s="4" customFormat="1" ht="63" customHeight="1" x14ac:dyDescent="0.25">
      <c r="A21" s="15">
        <v>1</v>
      </c>
      <c r="B21" s="21" t="s">
        <v>27</v>
      </c>
      <c r="C21" s="15" t="s">
        <v>24</v>
      </c>
      <c r="D21" s="15">
        <v>40</v>
      </c>
      <c r="E21" s="14">
        <v>2005.07</v>
      </c>
      <c r="F21" s="14">
        <v>2002.87</v>
      </c>
      <c r="G21" s="14">
        <v>2003.47</v>
      </c>
      <c r="H21" s="14"/>
      <c r="I21" s="14"/>
      <c r="J21" s="14"/>
      <c r="K21" s="14"/>
      <c r="L21" s="14">
        <f t="shared" ref="L21:L44" si="0">AVERAGE(E21:K21)</f>
        <v>2003.8033333333333</v>
      </c>
      <c r="M21" s="15">
        <f t="shared" ref="M21:M44" si="1">COUNT(E21:K21)</f>
        <v>3</v>
      </c>
      <c r="N21" s="15">
        <f t="shared" ref="N21:N44" si="2">STDEV(E21:K21)</f>
        <v>1.1372481406154706</v>
      </c>
      <c r="O21" s="15">
        <f t="shared" ref="O21:O44" si="3">N21/L21*100</f>
        <v>5.6754478930008297E-2</v>
      </c>
      <c r="P21" s="15" t="str">
        <f t="shared" ref="P21:P44" si="4">IF(O21&lt;33,"ОДНОРОДНЫЕ","НЕОДНОРОДНЫЕ")</f>
        <v>ОДНОРОДНЫЕ</v>
      </c>
      <c r="Q21" s="14">
        <f t="shared" ref="Q21:Q44" si="5">D21*L21</f>
        <v>80152.133333333331</v>
      </c>
    </row>
    <row r="22" spans="1:17" s="4" customFormat="1" ht="60.75" customHeight="1" x14ac:dyDescent="0.25">
      <c r="A22" s="15">
        <v>2</v>
      </c>
      <c r="B22" s="21" t="s">
        <v>28</v>
      </c>
      <c r="C22" s="15" t="s">
        <v>24</v>
      </c>
      <c r="D22" s="15">
        <v>60</v>
      </c>
      <c r="E22" s="14">
        <v>2100.79</v>
      </c>
      <c r="F22" s="14">
        <v>2098.48</v>
      </c>
      <c r="G22" s="14">
        <v>2099.11</v>
      </c>
      <c r="H22" s="14"/>
      <c r="I22" s="14"/>
      <c r="J22" s="14"/>
      <c r="K22" s="14"/>
      <c r="L22" s="17">
        <f t="shared" si="0"/>
        <v>2099.4600000000005</v>
      </c>
      <c r="M22" s="16">
        <f t="shared" si="1"/>
        <v>3</v>
      </c>
      <c r="N22" s="16">
        <f t="shared" si="2"/>
        <v>1.1941105476461922</v>
      </c>
      <c r="O22" s="16">
        <f t="shared" si="3"/>
        <v>5.6877032553427645E-2</v>
      </c>
      <c r="P22" s="16" t="str">
        <f t="shared" si="4"/>
        <v>ОДНОРОДНЫЕ</v>
      </c>
      <c r="Q22" s="17">
        <f t="shared" si="5"/>
        <v>125967.60000000003</v>
      </c>
    </row>
    <row r="23" spans="1:17" s="4" customFormat="1" ht="60.75" customHeight="1" x14ac:dyDescent="0.25">
      <c r="A23" s="15">
        <v>3</v>
      </c>
      <c r="B23" s="21" t="s">
        <v>39</v>
      </c>
      <c r="C23" s="15" t="s">
        <v>24</v>
      </c>
      <c r="D23" s="15">
        <v>90</v>
      </c>
      <c r="E23" s="14">
        <v>2149.85</v>
      </c>
      <c r="F23" s="14">
        <v>2147.4899999999998</v>
      </c>
      <c r="G23" s="14">
        <v>2148.13</v>
      </c>
      <c r="H23" s="14"/>
      <c r="I23" s="14"/>
      <c r="J23" s="14"/>
      <c r="K23" s="14"/>
      <c r="L23" s="17">
        <f t="shared" si="0"/>
        <v>2148.4900000000002</v>
      </c>
      <c r="M23" s="16">
        <f t="shared" si="1"/>
        <v>3</v>
      </c>
      <c r="N23" s="16">
        <f t="shared" si="2"/>
        <v>1.2204917041914114</v>
      </c>
      <c r="O23" s="16">
        <f t="shared" si="3"/>
        <v>5.6806952985185469E-2</v>
      </c>
      <c r="P23" s="16" t="str">
        <f t="shared" si="4"/>
        <v>ОДНОРОДНЫЕ</v>
      </c>
      <c r="Q23" s="17">
        <f t="shared" si="5"/>
        <v>193364.10000000003</v>
      </c>
    </row>
    <row r="24" spans="1:17" s="4" customFormat="1" ht="65.25" customHeight="1" x14ac:dyDescent="0.25">
      <c r="A24" s="15">
        <v>4</v>
      </c>
      <c r="B24" s="21" t="s">
        <v>40</v>
      </c>
      <c r="C24" s="15" t="s">
        <v>24</v>
      </c>
      <c r="D24" s="15">
        <v>40</v>
      </c>
      <c r="E24" s="14">
        <v>2140.11</v>
      </c>
      <c r="F24" s="14">
        <v>2137.7600000000002</v>
      </c>
      <c r="G24" s="14">
        <v>2138.4</v>
      </c>
      <c r="H24" s="14"/>
      <c r="I24" s="14"/>
      <c r="J24" s="14"/>
      <c r="K24" s="14"/>
      <c r="L24" s="17">
        <f t="shared" si="0"/>
        <v>2138.7566666666667</v>
      </c>
      <c r="M24" s="16">
        <f t="shared" si="1"/>
        <v>3</v>
      </c>
      <c r="N24" s="16">
        <f t="shared" si="2"/>
        <v>1.2149211222681313</v>
      </c>
      <c r="O24" s="16">
        <f t="shared" si="3"/>
        <v>5.6805018598101296E-2</v>
      </c>
      <c r="P24" s="16" t="str">
        <f t="shared" si="4"/>
        <v>ОДНОРОДНЫЕ</v>
      </c>
      <c r="Q24" s="17">
        <f t="shared" si="5"/>
        <v>85550.266666666663</v>
      </c>
    </row>
    <row r="25" spans="1:17" s="4" customFormat="1" ht="77.25" customHeight="1" x14ac:dyDescent="0.25">
      <c r="A25" s="15">
        <v>5</v>
      </c>
      <c r="B25" s="21" t="s">
        <v>41</v>
      </c>
      <c r="C25" s="15" t="s">
        <v>24</v>
      </c>
      <c r="D25" s="15">
        <v>16</v>
      </c>
      <c r="E25" s="14">
        <v>2099.9</v>
      </c>
      <c r="F25" s="14">
        <v>2097.59</v>
      </c>
      <c r="G25" s="14">
        <v>2098.2199999999998</v>
      </c>
      <c r="H25" s="14"/>
      <c r="I25" s="14"/>
      <c r="J25" s="14"/>
      <c r="K25" s="14"/>
      <c r="L25" s="17">
        <f t="shared" si="0"/>
        <v>2098.5699999999997</v>
      </c>
      <c r="M25" s="16">
        <f t="shared" si="1"/>
        <v>3</v>
      </c>
      <c r="N25" s="16">
        <f t="shared" si="2"/>
        <v>1.1941105476462588</v>
      </c>
      <c r="O25" s="16">
        <f t="shared" si="3"/>
        <v>5.6901154007074295E-2</v>
      </c>
      <c r="P25" s="16" t="str">
        <f t="shared" si="4"/>
        <v>ОДНОРОДНЫЕ</v>
      </c>
      <c r="Q25" s="17">
        <f t="shared" si="5"/>
        <v>33577.119999999995</v>
      </c>
    </row>
    <row r="26" spans="1:17" s="4" customFormat="1" ht="44.25" customHeight="1" x14ac:dyDescent="0.25">
      <c r="A26" s="15">
        <v>6</v>
      </c>
      <c r="B26" s="21" t="s">
        <v>29</v>
      </c>
      <c r="C26" s="15" t="s">
        <v>24</v>
      </c>
      <c r="D26" s="15">
        <v>350</v>
      </c>
      <c r="E26" s="14">
        <v>30.3</v>
      </c>
      <c r="F26" s="14">
        <v>27.46</v>
      </c>
      <c r="G26" s="14">
        <v>29</v>
      </c>
      <c r="H26" s="14"/>
      <c r="I26" s="14"/>
      <c r="J26" s="14"/>
      <c r="K26" s="14"/>
      <c r="L26" s="17">
        <f t="shared" si="0"/>
        <v>28.92</v>
      </c>
      <c r="M26" s="16">
        <f t="shared" si="1"/>
        <v>3</v>
      </c>
      <c r="N26" s="16">
        <f t="shared" si="2"/>
        <v>1.4216891362038324</v>
      </c>
      <c r="O26" s="16">
        <f t="shared" si="3"/>
        <v>4.915937538740776</v>
      </c>
      <c r="P26" s="16" t="str">
        <f t="shared" si="4"/>
        <v>ОДНОРОДНЫЕ</v>
      </c>
      <c r="Q26" s="17">
        <f t="shared" si="5"/>
        <v>10122</v>
      </c>
    </row>
    <row r="27" spans="1:17" s="4" customFormat="1" ht="45" customHeight="1" x14ac:dyDescent="0.25">
      <c r="A27" s="15">
        <v>7</v>
      </c>
      <c r="B27" s="23" t="s">
        <v>30</v>
      </c>
      <c r="C27" s="15" t="s">
        <v>24</v>
      </c>
      <c r="D27" s="15">
        <v>80</v>
      </c>
      <c r="E27" s="14">
        <v>178</v>
      </c>
      <c r="F27" s="14">
        <v>177.1</v>
      </c>
      <c r="G27" s="14">
        <v>177.15</v>
      </c>
      <c r="H27" s="14"/>
      <c r="I27" s="14"/>
      <c r="J27" s="14"/>
      <c r="K27" s="14"/>
      <c r="L27" s="17">
        <f t="shared" si="0"/>
        <v>177.41666666666666</v>
      </c>
      <c r="M27" s="16">
        <f t="shared" si="1"/>
        <v>3</v>
      </c>
      <c r="N27" s="16">
        <f t="shared" si="2"/>
        <v>0.50579969684978421</v>
      </c>
      <c r="O27" s="16">
        <f t="shared" si="3"/>
        <v>0.28509142142777882</v>
      </c>
      <c r="P27" s="16" t="str">
        <f t="shared" si="4"/>
        <v>ОДНОРОДНЫЕ</v>
      </c>
      <c r="Q27" s="17">
        <f t="shared" si="5"/>
        <v>14193.333333333332</v>
      </c>
    </row>
    <row r="28" spans="1:17" s="5" customFormat="1" ht="31.5" customHeight="1" x14ac:dyDescent="0.25">
      <c r="A28" s="18">
        <v>8</v>
      </c>
      <c r="B28" s="24" t="s">
        <v>31</v>
      </c>
      <c r="C28" s="19" t="s">
        <v>24</v>
      </c>
      <c r="D28" s="15">
        <v>20</v>
      </c>
      <c r="E28" s="14">
        <v>117.5</v>
      </c>
      <c r="F28" s="14">
        <v>115.9</v>
      </c>
      <c r="G28" s="14">
        <v>115.93</v>
      </c>
      <c r="H28" s="14"/>
      <c r="I28" s="14"/>
      <c r="J28" s="14"/>
      <c r="K28" s="14"/>
      <c r="L28" s="17">
        <f t="shared" si="0"/>
        <v>116.44333333333334</v>
      </c>
      <c r="M28" s="16">
        <f t="shared" si="1"/>
        <v>3</v>
      </c>
      <c r="N28" s="16">
        <f t="shared" si="2"/>
        <v>0.9152231057689304</v>
      </c>
      <c r="O28" s="16">
        <f t="shared" si="3"/>
        <v>0.78598154103764095</v>
      </c>
      <c r="P28" s="16" t="str">
        <f t="shared" si="4"/>
        <v>ОДНОРОДНЫЕ</v>
      </c>
      <c r="Q28" s="17">
        <f t="shared" si="5"/>
        <v>2328.8666666666668</v>
      </c>
    </row>
    <row r="29" spans="1:17" s="5" customFormat="1" ht="48" customHeight="1" x14ac:dyDescent="0.25">
      <c r="A29" s="15">
        <v>9</v>
      </c>
      <c r="B29" s="25" t="s">
        <v>34</v>
      </c>
      <c r="C29" s="15" t="s">
        <v>24</v>
      </c>
      <c r="D29" s="15">
        <v>500</v>
      </c>
      <c r="E29" s="14">
        <v>116</v>
      </c>
      <c r="F29" s="14">
        <v>114.14</v>
      </c>
      <c r="G29" s="14">
        <v>114.17</v>
      </c>
      <c r="H29" s="14"/>
      <c r="I29" s="14"/>
      <c r="J29" s="14"/>
      <c r="K29" s="14"/>
      <c r="L29" s="17">
        <f t="shared" si="0"/>
        <v>114.77</v>
      </c>
      <c r="M29" s="16">
        <f t="shared" si="1"/>
        <v>3</v>
      </c>
      <c r="N29" s="16">
        <f t="shared" si="2"/>
        <v>1.0653168542738816</v>
      </c>
      <c r="O29" s="16">
        <f t="shared" si="3"/>
        <v>0.92821891981692217</v>
      </c>
      <c r="P29" s="16" t="str">
        <f t="shared" si="4"/>
        <v>ОДНОРОДНЫЕ</v>
      </c>
      <c r="Q29" s="17">
        <f t="shared" si="5"/>
        <v>57385</v>
      </c>
    </row>
    <row r="30" spans="1:17" s="5" customFormat="1" ht="50.25" customHeight="1" x14ac:dyDescent="0.25">
      <c r="A30" s="15">
        <v>10</v>
      </c>
      <c r="B30" s="25" t="s">
        <v>42</v>
      </c>
      <c r="C30" s="15" t="s">
        <v>24</v>
      </c>
      <c r="D30" s="15">
        <v>70</v>
      </c>
      <c r="E30" s="14">
        <v>45.45</v>
      </c>
      <c r="F30" s="14">
        <v>43.16</v>
      </c>
      <c r="G30" s="14">
        <v>44</v>
      </c>
      <c r="H30" s="14"/>
      <c r="I30" s="14"/>
      <c r="J30" s="14"/>
      <c r="K30" s="14"/>
      <c r="L30" s="17">
        <f t="shared" si="0"/>
        <v>44.20333333333334</v>
      </c>
      <c r="M30" s="16">
        <f t="shared" si="1"/>
        <v>3</v>
      </c>
      <c r="N30" s="16">
        <f t="shared" si="2"/>
        <v>1.1584616235911056</v>
      </c>
      <c r="O30" s="16">
        <f t="shared" si="3"/>
        <v>2.6207562557675259</v>
      </c>
      <c r="P30" s="16" t="str">
        <f t="shared" si="4"/>
        <v>ОДНОРОДНЫЕ</v>
      </c>
      <c r="Q30" s="17">
        <f t="shared" si="5"/>
        <v>3094.233333333334</v>
      </c>
    </row>
    <row r="31" spans="1:17" s="5" customFormat="1" ht="69" customHeight="1" x14ac:dyDescent="0.25">
      <c r="A31" s="15">
        <v>11</v>
      </c>
      <c r="B31" s="21" t="s">
        <v>32</v>
      </c>
      <c r="C31" s="15" t="s">
        <v>24</v>
      </c>
      <c r="D31" s="15">
        <v>100</v>
      </c>
      <c r="E31" s="14">
        <v>15</v>
      </c>
      <c r="F31" s="14">
        <v>12.94</v>
      </c>
      <c r="G31" s="14">
        <v>13.56</v>
      </c>
      <c r="H31" s="14"/>
      <c r="I31" s="14"/>
      <c r="J31" s="14"/>
      <c r="K31" s="14"/>
      <c r="L31" s="17">
        <f t="shared" si="0"/>
        <v>13.833333333333334</v>
      </c>
      <c r="M31" s="16">
        <f t="shared" si="1"/>
        <v>3</v>
      </c>
      <c r="N31" s="16">
        <f t="shared" si="2"/>
        <v>1.056850667470733</v>
      </c>
      <c r="O31" s="16">
        <f t="shared" si="3"/>
        <v>7.639884343161925</v>
      </c>
      <c r="P31" s="16" t="str">
        <f t="shared" si="4"/>
        <v>ОДНОРОДНЫЕ</v>
      </c>
      <c r="Q31" s="17">
        <f t="shared" si="5"/>
        <v>1383.3333333333335</v>
      </c>
    </row>
    <row r="32" spans="1:17" s="7" customFormat="1" ht="33" customHeight="1" x14ac:dyDescent="0.25">
      <c r="A32" s="15">
        <v>12</v>
      </c>
      <c r="B32" s="21" t="s">
        <v>36</v>
      </c>
      <c r="C32" s="15" t="s">
        <v>24</v>
      </c>
      <c r="D32" s="15">
        <v>30</v>
      </c>
      <c r="E32" s="14">
        <v>29.02</v>
      </c>
      <c r="F32" s="14">
        <v>27.78</v>
      </c>
      <c r="G32" s="14">
        <v>29</v>
      </c>
      <c r="H32" s="14"/>
      <c r="I32" s="14"/>
      <c r="J32" s="14"/>
      <c r="K32" s="14"/>
      <c r="L32" s="17">
        <f t="shared" si="0"/>
        <v>28.599999999999998</v>
      </c>
      <c r="M32" s="16">
        <f t="shared" si="1"/>
        <v>3</v>
      </c>
      <c r="N32" s="16">
        <f t="shared" si="2"/>
        <v>0.7102112361825873</v>
      </c>
      <c r="O32" s="16">
        <f t="shared" si="3"/>
        <v>2.483256070568487</v>
      </c>
      <c r="P32" s="16" t="str">
        <f t="shared" si="4"/>
        <v>ОДНОРОДНЫЕ</v>
      </c>
      <c r="Q32" s="17">
        <f t="shared" si="5"/>
        <v>857.99999999999989</v>
      </c>
    </row>
    <row r="33" spans="1:17" ht="49.5" customHeight="1" x14ac:dyDescent="0.25">
      <c r="A33" s="15">
        <v>13</v>
      </c>
      <c r="B33" s="21" t="s">
        <v>33</v>
      </c>
      <c r="C33" s="15" t="s">
        <v>24</v>
      </c>
      <c r="D33" s="15">
        <v>80</v>
      </c>
      <c r="E33" s="14">
        <v>167.44</v>
      </c>
      <c r="F33" s="14">
        <v>167.26</v>
      </c>
      <c r="G33" s="14">
        <v>167.31</v>
      </c>
      <c r="H33" s="14"/>
      <c r="I33" s="14"/>
      <c r="J33" s="14"/>
      <c r="K33" s="14"/>
      <c r="L33" s="17">
        <f t="shared" si="0"/>
        <v>167.33666666666667</v>
      </c>
      <c r="M33" s="16">
        <f t="shared" si="1"/>
        <v>3</v>
      </c>
      <c r="N33" s="16">
        <f t="shared" si="2"/>
        <v>9.291573243177785E-2</v>
      </c>
      <c r="O33" s="16">
        <f t="shared" si="3"/>
        <v>5.5526224038432208E-2</v>
      </c>
      <c r="P33" s="16" t="str">
        <f t="shared" si="4"/>
        <v>ОДНОРОДНЫЕ</v>
      </c>
      <c r="Q33" s="17">
        <f t="shared" si="5"/>
        <v>13386.933333333334</v>
      </c>
    </row>
    <row r="34" spans="1:17" ht="47.25" customHeight="1" x14ac:dyDescent="0.25">
      <c r="A34" s="15">
        <v>14</v>
      </c>
      <c r="B34" s="22" t="s">
        <v>43</v>
      </c>
      <c r="C34" s="15" t="s">
        <v>24</v>
      </c>
      <c r="D34" s="15">
        <v>140</v>
      </c>
      <c r="E34" s="14">
        <v>856.81</v>
      </c>
      <c r="F34" s="14">
        <v>855.87</v>
      </c>
      <c r="G34" s="14">
        <v>856.13</v>
      </c>
      <c r="H34" s="14"/>
      <c r="I34" s="14"/>
      <c r="J34" s="14"/>
      <c r="K34" s="14"/>
      <c r="L34" s="17">
        <f t="shared" si="0"/>
        <v>856.27</v>
      </c>
      <c r="M34" s="16">
        <f t="shared" si="1"/>
        <v>3</v>
      </c>
      <c r="N34" s="16">
        <f t="shared" si="2"/>
        <v>0.48538644398043229</v>
      </c>
      <c r="O34" s="16">
        <f t="shared" si="3"/>
        <v>5.6686143854208643E-2</v>
      </c>
      <c r="P34" s="16" t="str">
        <f t="shared" si="4"/>
        <v>ОДНОРОДНЫЕ</v>
      </c>
      <c r="Q34" s="17">
        <f t="shared" si="5"/>
        <v>119877.8</v>
      </c>
    </row>
    <row r="35" spans="1:17" ht="49.5" customHeight="1" x14ac:dyDescent="0.25">
      <c r="A35" s="15">
        <v>15</v>
      </c>
      <c r="B35" s="22" t="s">
        <v>44</v>
      </c>
      <c r="C35" s="15" t="s">
        <v>24</v>
      </c>
      <c r="D35" s="15">
        <v>12</v>
      </c>
      <c r="E35" s="14">
        <v>625.46</v>
      </c>
      <c r="F35" s="14">
        <v>624.77</v>
      </c>
      <c r="G35" s="14">
        <v>624.96</v>
      </c>
      <c r="H35" s="14"/>
      <c r="I35" s="14"/>
      <c r="J35" s="14"/>
      <c r="K35" s="14"/>
      <c r="L35" s="17">
        <f t="shared" si="0"/>
        <v>625.06333333333339</v>
      </c>
      <c r="M35" s="16">
        <f t="shared" si="1"/>
        <v>3</v>
      </c>
      <c r="N35" s="16">
        <f t="shared" si="2"/>
        <v>0.35641735835022026</v>
      </c>
      <c r="O35" s="16">
        <f t="shared" si="3"/>
        <v>5.7020999208115479E-2</v>
      </c>
      <c r="P35" s="16" t="str">
        <f t="shared" si="4"/>
        <v>ОДНОРОДНЫЕ</v>
      </c>
      <c r="Q35" s="17">
        <f t="shared" si="5"/>
        <v>7500.76</v>
      </c>
    </row>
    <row r="36" spans="1:17" s="5" customFormat="1" ht="77.25" customHeight="1" x14ac:dyDescent="0.25">
      <c r="A36" s="15">
        <v>16</v>
      </c>
      <c r="B36" s="21" t="s">
        <v>37</v>
      </c>
      <c r="C36" s="15" t="s">
        <v>24</v>
      </c>
      <c r="D36" s="15">
        <v>1</v>
      </c>
      <c r="E36" s="14">
        <v>2960.62</v>
      </c>
      <c r="F36" s="14">
        <v>2957.36</v>
      </c>
      <c r="G36" s="14">
        <v>2958.25</v>
      </c>
      <c r="H36" s="14"/>
      <c r="I36" s="14"/>
      <c r="J36" s="14"/>
      <c r="K36" s="14"/>
      <c r="L36" s="17">
        <f t="shared" si="0"/>
        <v>2958.7433333333333</v>
      </c>
      <c r="M36" s="16">
        <f t="shared" si="1"/>
        <v>3</v>
      </c>
      <c r="N36" s="16">
        <f t="shared" si="2"/>
        <v>1.6850618188461077</v>
      </c>
      <c r="O36" s="16">
        <f t="shared" si="3"/>
        <v>5.6951943071983521E-2</v>
      </c>
      <c r="P36" s="16" t="str">
        <f t="shared" si="4"/>
        <v>ОДНОРОДНЫЕ</v>
      </c>
      <c r="Q36" s="17">
        <f t="shared" si="5"/>
        <v>2958.7433333333333</v>
      </c>
    </row>
    <row r="37" spans="1:17" s="5" customFormat="1" ht="76.5" hidden="1" customHeight="1" x14ac:dyDescent="0.25">
      <c r="A37" s="15"/>
      <c r="B37" s="21"/>
      <c r="C37" s="15" t="s">
        <v>24</v>
      </c>
      <c r="D37" s="15"/>
      <c r="E37" s="14"/>
      <c r="F37" s="14"/>
      <c r="G37" s="14"/>
      <c r="H37" s="14"/>
      <c r="I37" s="14"/>
      <c r="J37" s="14"/>
      <c r="K37" s="14"/>
      <c r="L37" s="17" t="e">
        <f t="shared" si="0"/>
        <v>#DIV/0!</v>
      </c>
      <c r="M37" s="16">
        <f t="shared" si="1"/>
        <v>0</v>
      </c>
      <c r="N37" s="16" t="e">
        <f t="shared" si="2"/>
        <v>#DIV/0!</v>
      </c>
      <c r="O37" s="16" t="e">
        <f t="shared" si="3"/>
        <v>#DIV/0!</v>
      </c>
      <c r="P37" s="16" t="e">
        <f t="shared" si="4"/>
        <v>#DIV/0!</v>
      </c>
      <c r="Q37" s="17" t="e">
        <f t="shared" si="5"/>
        <v>#DIV/0!</v>
      </c>
    </row>
    <row r="38" spans="1:17" s="5" customFormat="1" ht="55.5" hidden="1" customHeight="1" x14ac:dyDescent="0.25">
      <c r="A38" s="15"/>
      <c r="B38" s="21"/>
      <c r="C38" s="15" t="s">
        <v>24</v>
      </c>
      <c r="D38" s="15"/>
      <c r="E38" s="14"/>
      <c r="F38" s="14"/>
      <c r="G38" s="14"/>
      <c r="H38" s="14"/>
      <c r="I38" s="14"/>
      <c r="J38" s="14"/>
      <c r="K38" s="14"/>
      <c r="L38" s="17" t="e">
        <f t="shared" si="0"/>
        <v>#DIV/0!</v>
      </c>
      <c r="M38" s="16">
        <f t="shared" si="1"/>
        <v>0</v>
      </c>
      <c r="N38" s="16" t="e">
        <f t="shared" si="2"/>
        <v>#DIV/0!</v>
      </c>
      <c r="O38" s="16" t="e">
        <f t="shared" si="3"/>
        <v>#DIV/0!</v>
      </c>
      <c r="P38" s="16" t="e">
        <f t="shared" si="4"/>
        <v>#DIV/0!</v>
      </c>
      <c r="Q38" s="17" t="e">
        <f t="shared" si="5"/>
        <v>#DIV/0!</v>
      </c>
    </row>
    <row r="39" spans="1:17" s="7" customFormat="1" ht="47.25" hidden="1" customHeight="1" x14ac:dyDescent="0.25">
      <c r="A39" s="15"/>
      <c r="B39" s="21"/>
      <c r="C39" s="15" t="s">
        <v>24</v>
      </c>
      <c r="D39" s="15"/>
      <c r="E39" s="14"/>
      <c r="F39" s="14"/>
      <c r="G39" s="14"/>
      <c r="H39" s="14"/>
      <c r="I39" s="14"/>
      <c r="J39" s="14"/>
      <c r="K39" s="14"/>
      <c r="L39" s="17" t="e">
        <f t="shared" si="0"/>
        <v>#DIV/0!</v>
      </c>
      <c r="M39" s="16">
        <f t="shared" si="1"/>
        <v>0</v>
      </c>
      <c r="N39" s="16" t="e">
        <f t="shared" si="2"/>
        <v>#DIV/0!</v>
      </c>
      <c r="O39" s="16" t="e">
        <f t="shared" si="3"/>
        <v>#DIV/0!</v>
      </c>
      <c r="P39" s="16" t="e">
        <f t="shared" si="4"/>
        <v>#DIV/0!</v>
      </c>
      <c r="Q39" s="17" t="e">
        <f t="shared" si="5"/>
        <v>#DIV/0!</v>
      </c>
    </row>
    <row r="40" spans="1:17" ht="81.75" customHeight="1" x14ac:dyDescent="0.25">
      <c r="A40" s="15">
        <v>17</v>
      </c>
      <c r="B40" s="25" t="s">
        <v>38</v>
      </c>
      <c r="C40" s="15" t="s">
        <v>24</v>
      </c>
      <c r="D40" s="15">
        <v>1</v>
      </c>
      <c r="E40" s="14">
        <v>3120.03</v>
      </c>
      <c r="F40" s="14">
        <v>3116.61</v>
      </c>
      <c r="G40" s="14">
        <v>3117.54</v>
      </c>
      <c r="H40" s="14"/>
      <c r="I40" s="14"/>
      <c r="J40" s="14"/>
      <c r="K40" s="14"/>
      <c r="L40" s="17">
        <f t="shared" si="0"/>
        <v>3118.06</v>
      </c>
      <c r="M40" s="16">
        <f t="shared" si="1"/>
        <v>3</v>
      </c>
      <c r="N40" s="16">
        <f t="shared" si="2"/>
        <v>1.7683042724599827</v>
      </c>
      <c r="O40" s="16">
        <f t="shared" si="3"/>
        <v>5.671168202215425E-2</v>
      </c>
      <c r="P40" s="16" t="str">
        <f t="shared" si="4"/>
        <v>ОДНОРОДНЫЕ</v>
      </c>
      <c r="Q40" s="17">
        <f t="shared" si="5"/>
        <v>3118.06</v>
      </c>
    </row>
    <row r="41" spans="1:17" ht="66.75" hidden="1" customHeight="1" x14ac:dyDescent="0.25">
      <c r="A41" s="16"/>
      <c r="B41" s="16"/>
      <c r="C41" s="16" t="s">
        <v>24</v>
      </c>
      <c r="D41" s="16"/>
      <c r="E41" s="17"/>
      <c r="F41" s="17"/>
      <c r="G41" s="17"/>
      <c r="H41" s="17"/>
      <c r="I41" s="17"/>
      <c r="J41" s="17"/>
      <c r="K41" s="17"/>
      <c r="L41" s="17" t="e">
        <f t="shared" si="0"/>
        <v>#DIV/0!</v>
      </c>
      <c r="M41" s="16">
        <f t="shared" si="1"/>
        <v>0</v>
      </c>
      <c r="N41" s="16" t="e">
        <f t="shared" si="2"/>
        <v>#DIV/0!</v>
      </c>
      <c r="O41" s="16" t="e">
        <f t="shared" si="3"/>
        <v>#DIV/0!</v>
      </c>
      <c r="P41" s="16" t="e">
        <f t="shared" si="4"/>
        <v>#DIV/0!</v>
      </c>
      <c r="Q41" s="17" t="e">
        <f t="shared" si="5"/>
        <v>#DIV/0!</v>
      </c>
    </row>
    <row r="42" spans="1:17" ht="90.75" hidden="1" customHeight="1" x14ac:dyDescent="0.25">
      <c r="A42" s="16"/>
      <c r="B42" s="16"/>
      <c r="C42" s="16" t="s">
        <v>24</v>
      </c>
      <c r="D42" s="16"/>
      <c r="E42" s="17"/>
      <c r="F42" s="17"/>
      <c r="G42" s="17"/>
      <c r="H42" s="17"/>
      <c r="I42" s="17"/>
      <c r="J42" s="17"/>
      <c r="K42" s="17"/>
      <c r="L42" s="17" t="e">
        <f t="shared" si="0"/>
        <v>#DIV/0!</v>
      </c>
      <c r="M42" s="16">
        <f t="shared" si="1"/>
        <v>0</v>
      </c>
      <c r="N42" s="16" t="e">
        <f t="shared" si="2"/>
        <v>#DIV/0!</v>
      </c>
      <c r="O42" s="16" t="e">
        <f t="shared" si="3"/>
        <v>#DIV/0!</v>
      </c>
      <c r="P42" s="16" t="e">
        <f t="shared" si="4"/>
        <v>#DIV/0!</v>
      </c>
      <c r="Q42" s="17" t="e">
        <f t="shared" si="5"/>
        <v>#DIV/0!</v>
      </c>
    </row>
    <row r="43" spans="1:17" ht="73.5" hidden="1" customHeight="1" x14ac:dyDescent="0.25">
      <c r="A43" s="16"/>
      <c r="B43" s="16"/>
      <c r="C43" s="16" t="s">
        <v>24</v>
      </c>
      <c r="D43" s="16"/>
      <c r="E43" s="17"/>
      <c r="F43" s="17"/>
      <c r="G43" s="17"/>
      <c r="H43" s="17"/>
      <c r="I43" s="17"/>
      <c r="J43" s="17"/>
      <c r="K43" s="17"/>
      <c r="L43" s="17" t="e">
        <f t="shared" si="0"/>
        <v>#DIV/0!</v>
      </c>
      <c r="M43" s="16">
        <f t="shared" si="1"/>
        <v>0</v>
      </c>
      <c r="N43" s="16" t="e">
        <f t="shared" si="2"/>
        <v>#DIV/0!</v>
      </c>
      <c r="O43" s="16" t="e">
        <f t="shared" si="3"/>
        <v>#DIV/0!</v>
      </c>
      <c r="P43" s="16" t="e">
        <f t="shared" si="4"/>
        <v>#DIV/0!</v>
      </c>
      <c r="Q43" s="17" t="e">
        <f t="shared" si="5"/>
        <v>#DIV/0!</v>
      </c>
    </row>
    <row r="44" spans="1:17" ht="99.75" hidden="1" customHeight="1" x14ac:dyDescent="0.25">
      <c r="A44" s="16"/>
      <c r="B44" s="20"/>
      <c r="C44" s="16" t="s">
        <v>24</v>
      </c>
      <c r="D44" s="16"/>
      <c r="E44" s="17"/>
      <c r="F44" s="17"/>
      <c r="G44" s="17"/>
      <c r="H44" s="17"/>
      <c r="I44" s="17"/>
      <c r="J44" s="17"/>
      <c r="K44" s="17"/>
      <c r="L44" s="17" t="e">
        <f t="shared" si="0"/>
        <v>#DIV/0!</v>
      </c>
      <c r="M44" s="16">
        <f t="shared" si="1"/>
        <v>0</v>
      </c>
      <c r="N44" s="16" t="e">
        <f t="shared" si="2"/>
        <v>#DIV/0!</v>
      </c>
      <c r="O44" s="16" t="e">
        <f t="shared" si="3"/>
        <v>#DIV/0!</v>
      </c>
      <c r="P44" s="16" t="e">
        <f t="shared" si="4"/>
        <v>#DIV/0!</v>
      </c>
      <c r="Q44" s="17" t="e">
        <f t="shared" si="5"/>
        <v>#DIV/0!</v>
      </c>
    </row>
    <row r="45" spans="1:17" ht="15.75" x14ac:dyDescent="0.25">
      <c r="A45" s="8"/>
      <c r="B45" s="8"/>
      <c r="C45" s="8"/>
      <c r="D45" s="8"/>
      <c r="E45" s="9"/>
      <c r="F45" s="9"/>
      <c r="G45" s="9"/>
      <c r="H45" s="9"/>
      <c r="I45" s="9"/>
      <c r="J45" s="9"/>
      <c r="K45" s="9"/>
      <c r="L45" s="9"/>
      <c r="M45" s="8"/>
      <c r="N45" s="8"/>
      <c r="O45" s="8"/>
      <c r="P45" s="15"/>
      <c r="Q45" s="9"/>
    </row>
    <row r="46" spans="1:17" s="5" customFormat="1" ht="15.75" customHeight="1" x14ac:dyDescent="0.25">
      <c r="A46" s="40" t="s">
        <v>53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s="5" customFormat="1" ht="15.75" customHeight="1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41" t="s">
        <v>35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 x14ac:dyDescent="0.25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 x14ac:dyDescent="0.25">
      <c r="A50" s="37"/>
      <c r="B50" s="37"/>
      <c r="C50" s="37"/>
      <c r="D50" s="37"/>
      <c r="E50" s="38"/>
      <c r="F50" s="38"/>
      <c r="G50" s="38"/>
      <c r="H50" s="38"/>
      <c r="I50" s="38"/>
      <c r="J50" s="38"/>
      <c r="K50" s="38"/>
      <c r="L50" s="38"/>
      <c r="M50" s="37"/>
      <c r="N50" s="37"/>
      <c r="O50" s="37"/>
      <c r="P50" s="37"/>
      <c r="Q50" s="38"/>
    </row>
    <row r="51" spans="1:17" x14ac:dyDescent="0.25">
      <c r="A51" s="41" t="s">
        <v>54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</sheetData>
  <mergeCells count="17">
    <mergeCell ref="A46:Q47"/>
    <mergeCell ref="A48:Q49"/>
    <mergeCell ref="A51:Q51"/>
    <mergeCell ref="N19:N20"/>
    <mergeCell ref="O19:O20"/>
    <mergeCell ref="P19:P20"/>
    <mergeCell ref="A19:A20"/>
    <mergeCell ref="B19:B20"/>
    <mergeCell ref="C19:D19"/>
    <mergeCell ref="N13:O13"/>
    <mergeCell ref="B15:P15"/>
    <mergeCell ref="D16:L16"/>
    <mergeCell ref="Q19:Q20"/>
    <mergeCell ref="A18:B18"/>
    <mergeCell ref="C18:D18"/>
    <mergeCell ref="L19:L20"/>
    <mergeCell ref="M19:M20"/>
  </mergeCells>
  <conditionalFormatting sqref="P21:P45">
    <cfRule type="containsText" dxfId="5" priority="46" operator="containsText" text="НЕ">
      <formula>NOT(ISERROR(SEARCH("НЕ",P21)))</formula>
    </cfRule>
    <cfRule type="containsText" dxfId="4" priority="47" operator="containsText" text="ОДНОРОДНЫЕ">
      <formula>NOT(ISERROR(SEARCH("ОДНОРОДНЫЕ",P21)))</formula>
    </cfRule>
    <cfRule type="containsText" dxfId="3" priority="48" operator="containsText" text="НЕОДНОРОДНЫЕ">
      <formula>NOT(ISERROR(SEARCH("НЕОДНОРОДНЫЕ",P21)))</formula>
    </cfRule>
  </conditionalFormatting>
  <conditionalFormatting sqref="P21:P45">
    <cfRule type="containsText" dxfId="2" priority="43" operator="containsText" text="НЕОДНОРОДНЫЕ">
      <formula>NOT(ISERROR(SEARCH("НЕОДНОРОДНЫЕ",P21)))</formula>
    </cfRule>
    <cfRule type="containsText" dxfId="1" priority="44" operator="containsText" text="ОДНОРОДНЫЕ">
      <formula>NOT(ISERROR(SEARCH("ОДНОРОДНЫЕ",P21)))</formula>
    </cfRule>
    <cfRule type="containsText" dxfId="0" priority="45" operator="containsText" text="НЕОДНОРОДНЫЕ">
      <formula>NOT(ISERROR(SEARCH("НЕОДНОРОДНЫЕ",P21)))</formula>
    </cfRule>
  </conditionalFormatting>
  <pageMargins left="0.31496062992125984" right="0.19685039370078741" top="0.35433070866141736" bottom="0.35433070866141736" header="0.11811023622047245" footer="0.11811023622047245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2021-12-01T06:18:20Z</dcterms:modified>
</cp:coreProperties>
</file>